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3256" windowHeight="12576" activeTab="5"/>
  </bookViews>
  <sheets>
    <sheet name="X" sheetId="4" r:id="rId1"/>
    <sheet name=" X Tr wise " sheetId="5" r:id="rId2"/>
    <sheet name="% X" sheetId="6" r:id="rId3"/>
    <sheet name="XII" sheetId="1" r:id="rId4"/>
    <sheet name=" XII Tr wise" sheetId="3" r:id="rId5"/>
    <sheet name="% XII" sheetId="7" r:id="rId6"/>
  </sheets>
  <definedNames>
    <definedName name="_xlnm.Print_Area" localSheetId="1">' X Tr wise '!$A$1:$X$13</definedName>
    <definedName name="_xlnm.Print_Area" localSheetId="4">' XII Tr wise'!$A$1:$X$18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30" i="7" l="1"/>
  <c r="AD23" i="7"/>
  <c r="AD29" i="7"/>
  <c r="AD21" i="7"/>
  <c r="AD20" i="7"/>
  <c r="AD26" i="7"/>
  <c r="AD24" i="7"/>
  <c r="AD28" i="7"/>
  <c r="AD25" i="7"/>
  <c r="AD27" i="7"/>
  <c r="AD22" i="7"/>
  <c r="AD11" i="7"/>
  <c r="AD5" i="7"/>
  <c r="AD14" i="7"/>
  <c r="AD4" i="7"/>
  <c r="AD10" i="7"/>
  <c r="AD9" i="7"/>
  <c r="AD8" i="7"/>
  <c r="AD15" i="7"/>
  <c r="AD13" i="7"/>
  <c r="AD6" i="7"/>
  <c r="AD12" i="7"/>
  <c r="AD7" i="7"/>
  <c r="V7" i="6"/>
  <c r="V37" i="6"/>
  <c r="V16" i="6"/>
  <c r="V23" i="6"/>
  <c r="V13" i="6"/>
  <c r="V8" i="6"/>
  <c r="V33" i="6"/>
  <c r="V32" i="6"/>
  <c r="V24" i="6"/>
  <c r="V15" i="6"/>
  <c r="V25" i="6"/>
  <c r="V31" i="6"/>
  <c r="V29" i="6"/>
  <c r="V12" i="6"/>
  <c r="V27" i="6"/>
  <c r="V17" i="6"/>
  <c r="V9" i="6"/>
  <c r="V20" i="6"/>
  <c r="V19" i="6"/>
  <c r="V5" i="6"/>
  <c r="V6" i="6"/>
  <c r="V35" i="6"/>
  <c r="V22" i="6"/>
  <c r="V10" i="6"/>
  <c r="V34" i="6"/>
  <c r="V36" i="6"/>
  <c r="V11" i="6"/>
  <c r="V26" i="6"/>
  <c r="V4" i="6"/>
  <c r="V14" i="6"/>
  <c r="V21" i="6"/>
  <c r="V18" i="6"/>
  <c r="V30" i="6"/>
  <c r="V28" i="6"/>
  <c r="G11" i="5"/>
  <c r="X11" i="5" l="1"/>
  <c r="O11" i="5"/>
  <c r="N11" i="5"/>
  <c r="M11" i="5"/>
  <c r="L11" i="5"/>
  <c r="K11" i="5"/>
  <c r="J11" i="5"/>
  <c r="I11" i="5"/>
  <c r="H11" i="5"/>
  <c r="F11" i="5"/>
  <c r="X10" i="5"/>
  <c r="Q10" i="5"/>
  <c r="R10" i="5" s="1"/>
  <c r="P10" i="5"/>
  <c r="F10" i="5"/>
  <c r="X9" i="5"/>
  <c r="Q9" i="5"/>
  <c r="R9" i="5" s="1"/>
  <c r="P9" i="5"/>
  <c r="F9" i="5"/>
  <c r="X8" i="5"/>
  <c r="Q8" i="5"/>
  <c r="R8" i="5" s="1"/>
  <c r="P8" i="5"/>
  <c r="F8" i="5"/>
  <c r="X7" i="5"/>
  <c r="Q7" i="5"/>
  <c r="R7" i="5" s="1"/>
  <c r="P7" i="5"/>
  <c r="F7" i="5"/>
  <c r="X6" i="5"/>
  <c r="Q6" i="5"/>
  <c r="P6" i="5"/>
  <c r="F6" i="5"/>
  <c r="T9" i="4"/>
  <c r="J9" i="4"/>
  <c r="D9" i="4"/>
  <c r="P11" i="5" l="1"/>
  <c r="Q11" i="5"/>
  <c r="R11" i="5" s="1"/>
  <c r="R6" i="5"/>
  <c r="X16" i="3" l="1"/>
  <c r="O16" i="3"/>
  <c r="N16" i="3"/>
  <c r="M16" i="3"/>
  <c r="L16" i="3"/>
  <c r="K16" i="3"/>
  <c r="J16" i="3"/>
  <c r="I16" i="3"/>
  <c r="H16" i="3"/>
  <c r="G16" i="3"/>
  <c r="X15" i="3"/>
  <c r="Q15" i="3"/>
  <c r="R15" i="3" s="1"/>
  <c r="P15" i="3"/>
  <c r="F15" i="3"/>
  <c r="X14" i="3"/>
  <c r="Q14" i="3"/>
  <c r="R14" i="3" s="1"/>
  <c r="P14" i="3"/>
  <c r="F14" i="3"/>
  <c r="X13" i="3"/>
  <c r="Q13" i="3"/>
  <c r="R13" i="3" s="1"/>
  <c r="P13" i="3"/>
  <c r="F13" i="3"/>
  <c r="X12" i="3"/>
  <c r="Q12" i="3"/>
  <c r="R12" i="3" s="1"/>
  <c r="P12" i="3"/>
  <c r="F12" i="3"/>
  <c r="X11" i="3"/>
  <c r="Q11" i="3"/>
  <c r="R11" i="3" s="1"/>
  <c r="P11" i="3"/>
  <c r="F11" i="3"/>
  <c r="X10" i="3"/>
  <c r="Q10" i="3"/>
  <c r="R10" i="3" s="1"/>
  <c r="P10" i="3"/>
  <c r="F10" i="3"/>
  <c r="X9" i="3"/>
  <c r="Q9" i="3"/>
  <c r="R9" i="3" s="1"/>
  <c r="P9" i="3"/>
  <c r="F9" i="3"/>
  <c r="X8" i="3"/>
  <c r="Q8" i="3"/>
  <c r="R8" i="3" s="1"/>
  <c r="P8" i="3"/>
  <c r="F8" i="3"/>
  <c r="X7" i="3"/>
  <c r="Q7" i="3"/>
  <c r="R7" i="3" s="1"/>
  <c r="P7" i="3"/>
  <c r="F7" i="3"/>
  <c r="X6" i="3"/>
  <c r="Q6" i="3"/>
  <c r="P6" i="3"/>
  <c r="F6" i="3"/>
  <c r="Q16" i="3" l="1"/>
  <c r="R6" i="3"/>
  <c r="P16" i="3"/>
  <c r="F16" i="3"/>
  <c r="T21" i="1"/>
  <c r="T15" i="1"/>
  <c r="T9" i="1"/>
  <c r="J21" i="1"/>
  <c r="D21" i="1"/>
  <c r="J15" i="1"/>
  <c r="D15" i="1"/>
  <c r="D9" i="1"/>
  <c r="R16" i="3" l="1"/>
  <c r="J9" i="1"/>
</calcChain>
</file>

<file path=xl/sharedStrings.xml><?xml version="1.0" encoding="utf-8"?>
<sst xmlns="http://schemas.openxmlformats.org/spreadsheetml/2006/main" count="818" uniqueCount="171">
  <si>
    <t>CLASS- XII</t>
  </si>
  <si>
    <t>Total Appeared</t>
  </si>
  <si>
    <t>Total Passed</t>
  </si>
  <si>
    <t>No. of students falied and comp.</t>
  </si>
  <si>
    <t xml:space="preserve"> Overall Pass %</t>
  </si>
  <si>
    <t>No.of students securing  %age between (Out of 500)</t>
  </si>
  <si>
    <t>Total Number of students passed</t>
  </si>
  <si>
    <t>33% to 44.9%</t>
  </si>
  <si>
    <t>45% to 59.9%</t>
  </si>
  <si>
    <t>60% to  74.9%</t>
  </si>
  <si>
    <t>75% to 89.9%</t>
  </si>
  <si>
    <t>90% &amp; above</t>
  </si>
  <si>
    <t>CLASS  - XII              SCIENCE STREAM</t>
  </si>
  <si>
    <t xml:space="preserve">CLASS  - XII  COMMERCE STREAM </t>
  </si>
  <si>
    <t>NUMBER OF STUDENTS IN EACH GRADE</t>
  </si>
  <si>
    <t>Total Grades        (A1 TO E)</t>
  </si>
  <si>
    <t>PI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</si>
  <si>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</si>
  <si>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</si>
  <si>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</si>
  <si>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</si>
  <si>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</si>
  <si>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</si>
  <si>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</si>
  <si>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</si>
  <si>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</si>
  <si>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 xml:space="preserve">                                               ANALYSIS OF CBSE RESULTS  ( OVER ALL RESULT) - 2020                                                   </t>
  </si>
  <si>
    <t xml:space="preserve">              KENDRIYA VIDYALYA NO.3, NAL, BIKANER                    </t>
  </si>
  <si>
    <t xml:space="preserve">                                              KENDRIYA VIDYALYA NO.3,  NAL, BIKANER                      </t>
  </si>
  <si>
    <t xml:space="preserve">                           ANALYSIS OF CBSE RESULTS 2020</t>
  </si>
  <si>
    <t xml:space="preserve">                               CLASS XII- TEACHER WISE RESULT ANALYSIS</t>
  </si>
  <si>
    <t>S.No.</t>
  </si>
  <si>
    <t>NAME OF TEACHER</t>
  </si>
  <si>
    <t>SUBJECT</t>
  </si>
  <si>
    <t>Total App.</t>
  </si>
  <si>
    <t>PASS %</t>
  </si>
  <si>
    <t>Total Grades</t>
  </si>
  <si>
    <t>NW</t>
  </si>
  <si>
    <t xml:space="preserve">      NUMBER OF STUDENTS  SECURING MARKS BETWEEN (OUT OF 100)</t>
  </si>
  <si>
    <t>TOTAL PASSED</t>
  </si>
  <si>
    <t>33% TO 44.9%</t>
  </si>
  <si>
    <t>45% TO 59.9%</t>
  </si>
  <si>
    <t>60% TO 74.9%</t>
  </si>
  <si>
    <t>75% TO 89.9%</t>
  </si>
  <si>
    <t>90%      &amp; Above</t>
  </si>
  <si>
    <t>ENGLISH CORE</t>
  </si>
  <si>
    <t>B. N. JAJORIA</t>
  </si>
  <si>
    <t>HINDI CORE</t>
  </si>
  <si>
    <t>MOHD. RAFIQ</t>
  </si>
  <si>
    <t>MATHS</t>
  </si>
  <si>
    <t>B. S. RATHORE</t>
  </si>
  <si>
    <t>PHYSICS</t>
  </si>
  <si>
    <t>YOGESH SWAMI</t>
  </si>
  <si>
    <t>CHEMISTRY</t>
  </si>
  <si>
    <t>I. L. JAL</t>
  </si>
  <si>
    <t>BIOLOGY</t>
  </si>
  <si>
    <t>KAMALA</t>
  </si>
  <si>
    <t>ECONOMICS</t>
  </si>
  <si>
    <t>S. L. CHOUDHARY</t>
  </si>
  <si>
    <t>BUSINESS STUDY</t>
  </si>
  <si>
    <t>ACCOUNTANCY</t>
  </si>
  <si>
    <t>AJAY GARG</t>
  </si>
  <si>
    <t>COMPUTER SCIENCE</t>
  </si>
  <si>
    <t>TOTAL</t>
  </si>
  <si>
    <t>K. DANGI</t>
  </si>
  <si>
    <t>CLASS- X</t>
  </si>
  <si>
    <t>A. K. VYAS</t>
  </si>
  <si>
    <t xml:space="preserve">ENGLISH </t>
  </si>
  <si>
    <t>MAYA JAKHAR</t>
  </si>
  <si>
    <t>SCIENCE</t>
  </si>
  <si>
    <t>S. ST.</t>
  </si>
  <si>
    <t>NAMARTA</t>
  </si>
  <si>
    <t>M. K. CHANDEL</t>
  </si>
  <si>
    <t>R. C. JAT/                      B. S. RATHORE</t>
  </si>
  <si>
    <t xml:space="preserve">                               CLASS X - TEACHER WISE RESULT ANALYSIS</t>
  </si>
  <si>
    <t>NIL</t>
  </si>
  <si>
    <t>KV NO.3, NAL, BIKANER</t>
  </si>
  <si>
    <t>S.NO.</t>
  </si>
  <si>
    <t>ROLLNO</t>
  </si>
  <si>
    <t>GENDER</t>
  </si>
  <si>
    <t xml:space="preserve">NAME </t>
  </si>
  <si>
    <t>SUB1</t>
  </si>
  <si>
    <t>MARKS1</t>
  </si>
  <si>
    <t>GRD1</t>
  </si>
  <si>
    <t>SUB2</t>
  </si>
  <si>
    <t>MARKS2</t>
  </si>
  <si>
    <t>GRD2</t>
  </si>
  <si>
    <t>SUB3</t>
  </si>
  <si>
    <t>MARKS3</t>
  </si>
  <si>
    <t>GRD3</t>
  </si>
  <si>
    <t>SUB4</t>
  </si>
  <si>
    <t>MARKS4</t>
  </si>
  <si>
    <t>GRD4</t>
  </si>
  <si>
    <t>SUB5</t>
  </si>
  <si>
    <t>MARKS5</t>
  </si>
  <si>
    <t xml:space="preserve">GRD5 </t>
  </si>
  <si>
    <t>RESULT</t>
  </si>
  <si>
    <t>%</t>
  </si>
  <si>
    <t>F</t>
  </si>
  <si>
    <t>AAFREEN SIDDIQUI</t>
  </si>
  <si>
    <t>PASS</t>
  </si>
  <si>
    <t>FARHAT PARVEEN</t>
  </si>
  <si>
    <t>ISHA</t>
  </si>
  <si>
    <t>JASSIKA KIRADOO</t>
  </si>
  <si>
    <t>M</t>
  </si>
  <si>
    <t>KARAN VYAS</t>
  </si>
  <si>
    <t>KOUSHANGI UTREJA</t>
  </si>
  <si>
    <t>MANJU</t>
  </si>
  <si>
    <t>MOHD JUNAID</t>
  </si>
  <si>
    <t>MOHIT MORJWAL</t>
  </si>
  <si>
    <t>OM</t>
  </si>
  <si>
    <t>PRAGYA CHANDEL</t>
  </si>
  <si>
    <t>SANIYA VYAS</t>
  </si>
  <si>
    <t>SOFEEN ABBASI</t>
  </si>
  <si>
    <t>VIVEK VYAS</t>
  </si>
  <si>
    <t>YUVRAJ</t>
  </si>
  <si>
    <t>DEVSHRI PUROHIT</t>
  </si>
  <si>
    <t>DIVYA KARNANI</t>
  </si>
  <si>
    <t>MANISHA JANAGAL</t>
  </si>
  <si>
    <t>MEGHANA PANWAR</t>
  </si>
  <si>
    <t>MOSAMMAT UMMI HABIBA</t>
  </si>
  <si>
    <t>MUSKAN GULGULIA</t>
  </si>
  <si>
    <t>PRITI KANWAR</t>
  </si>
  <si>
    <t>SHILPA VERMA</t>
  </si>
  <si>
    <t>SHRUTI</t>
  </si>
  <si>
    <t>SUHANI SAHOO</t>
  </si>
  <si>
    <t>AHMAD SHOAIB USMANI</t>
  </si>
  <si>
    <t>NIRBIGHNA DAS</t>
  </si>
  <si>
    <t>SHIVRAJ MEENA</t>
  </si>
  <si>
    <t>TANMAY UPADHYAY</t>
  </si>
  <si>
    <t>YASH ACHARYA</t>
  </si>
  <si>
    <t>RAUNAK KUSHWAHA</t>
  </si>
  <si>
    <t>SMRITI KUMARI</t>
  </si>
  <si>
    <t>ADITYA KUMAR TRIPATHI</t>
  </si>
  <si>
    <t>ASTHA RAI</t>
  </si>
  <si>
    <t>MERIT LIST  X -2020</t>
  </si>
  <si>
    <t>SUB6</t>
  </si>
  <si>
    <t>MARKS6</t>
  </si>
  <si>
    <t xml:space="preserve">GRD6 </t>
  </si>
  <si>
    <t>SUB7</t>
  </si>
  <si>
    <t>MARKS7</t>
  </si>
  <si>
    <t>GRD7</t>
  </si>
  <si>
    <t>INTL-SUB</t>
  </si>
  <si>
    <t>ADEEBA</t>
  </si>
  <si>
    <t>AWANTIKA</t>
  </si>
  <si>
    <t>JAYSHREE</t>
  </si>
  <si>
    <t>KAVITA</t>
  </si>
  <si>
    <t>KIRAN</t>
  </si>
  <si>
    <t>SNEHA ACHARYA</t>
  </si>
  <si>
    <t>DIPESH TAK</t>
  </si>
  <si>
    <t>VISHAL SINGH</t>
  </si>
  <si>
    <t>VISHNU KUMAR</t>
  </si>
  <si>
    <t>YASH MEENA</t>
  </si>
  <si>
    <t>YASH NAGAL</t>
  </si>
  <si>
    <t>AKSHAY KUMAR</t>
  </si>
  <si>
    <t>MERIT LIST  XII SCIENCE -2020</t>
  </si>
  <si>
    <t>MERIT LIST  XII COMMERCE -2020</t>
  </si>
  <si>
    <t>AJAY SACHDEVA</t>
  </si>
  <si>
    <t>AMISHA KUMARI</t>
  </si>
  <si>
    <t>ANKIT VERMA</t>
  </si>
  <si>
    <t>ASHISH KANOJIA</t>
  </si>
  <si>
    <t>DIVYANSH TRIPATHI</t>
  </si>
  <si>
    <t>HIMANI</t>
  </si>
  <si>
    <t>MANISH RAMAWAT</t>
  </si>
  <si>
    <t>MEETA CHOUDHARY</t>
  </si>
  <si>
    <t xml:space="preserve">COMP </t>
  </si>
  <si>
    <t>SHIV SINGH BAGORE</t>
  </si>
  <si>
    <t>VEENA RAMAWAT</t>
  </si>
  <si>
    <t>RASHMI CHOUHAN</t>
  </si>
  <si>
    <t>ABHISHEK</t>
  </si>
  <si>
    <t>JAHNAVI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</si>
</sst>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0"/>
      <name val="Arial"/>
      <family val="2"/>
    </font>
    <font>
      <b/>
      <sz val="12"/>
      <name val="Calibri Light"/>
      <family val="1"/>
      <scheme val="major"/>
    </font>
    <font>
      <sz val="12"/>
      <name val="Calibri Light"/>
      <family val="1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6"/>
      <name val="Cambria"/>
      <family val="1"/>
    </font>
    <font>
      <sz val="12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sz val="8"/>
      <name val="Cambria"/>
      <family val="1"/>
    </font>
    <font>
      <sz val="14"/>
      <name val="Cambria"/>
      <family val="1"/>
    </font>
    <font>
      <sz val="14"/>
      <color theme="1"/>
      <name val="Cambria"/>
      <family val="1"/>
    </font>
    <font>
      <b/>
      <sz val="14"/>
      <name val="Cambria"/>
      <family val="1"/>
    </font>
    <font>
      <sz val="11"/>
      <color theme="1"/>
      <name val="Cambria"/>
      <family val="1"/>
    </font>
    <font>
      <sz val="10"/>
      <name val="Cambria"/>
      <family val="1"/>
    </font>
    <font>
      <b/>
      <sz val="14"/>
      <name val="Calibri Light"/>
      <family val="2"/>
      <scheme val="major"/>
    </font>
    <font>
      <sz val="11"/>
      <name val="Cambria"/>
      <family val="1"/>
    </font>
    <font>
      <sz val="16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vertical="center"/>
    </xf>
    <xf numFmtId="0" fontId="11" fillId="3" borderId="6" xfId="0" applyFont="1" applyFill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164" fontId="12" fillId="2" borderId="6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2" fontId="12" fillId="2" borderId="6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/>
    <xf numFmtId="2" fontId="6" fillId="0" borderId="0" xfId="0" applyNumberFormat="1" applyFont="1"/>
    <xf numFmtId="0" fontId="6" fillId="3" borderId="0" xfId="0" applyFont="1" applyFill="1"/>
    <xf numFmtId="0" fontId="13" fillId="3" borderId="0" xfId="0" applyFont="1" applyFill="1" applyBorder="1" applyAlignment="1"/>
    <xf numFmtId="0" fontId="14" fillId="0" borderId="0" xfId="0" applyFont="1"/>
    <xf numFmtId="0" fontId="10" fillId="0" borderId="6" xfId="0" applyFont="1" applyBorder="1" applyAlignment="1">
      <alignment horizontal="center" vertical="center"/>
    </xf>
    <xf numFmtId="0" fontId="14" fillId="3" borderId="0" xfId="0" applyFont="1" applyFill="1"/>
    <xf numFmtId="0" fontId="14" fillId="0" borderId="0" xfId="0" applyFont="1" applyAlignment="1">
      <alignment horizontal="center" vertical="center"/>
    </xf>
    <xf numFmtId="164" fontId="14" fillId="0" borderId="0" xfId="0" applyNumberFormat="1" applyFont="1"/>
    <xf numFmtId="2" fontId="14" fillId="0" borderId="0" xfId="0" applyNumberFormat="1" applyFont="1"/>
    <xf numFmtId="0" fontId="14" fillId="3" borderId="0" xfId="0" applyFont="1" applyFill="1" applyBorder="1"/>
    <xf numFmtId="0" fontId="10" fillId="3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6" fillId="4" borderId="9" xfId="0" applyFont="1" applyFill="1" applyBorder="1" applyAlignment="1">
      <alignment horizontal="center" vertical="center" textRotation="90" wrapText="1"/>
    </xf>
    <xf numFmtId="0" fontId="6" fillId="0" borderId="6" xfId="0" applyFont="1" applyBorder="1"/>
    <xf numFmtId="0" fontId="6" fillId="4" borderId="0" xfId="0" applyFont="1" applyFill="1" applyAlignment="1">
      <alignment horizontal="center" vertical="center" textRotation="90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textRotation="90" wrapText="1"/>
    </xf>
    <xf numFmtId="0" fontId="6" fillId="3" borderId="6" xfId="0" applyFont="1" applyFill="1" applyBorder="1"/>
    <xf numFmtId="0" fontId="17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5" xfId="0" applyFont="1" applyFill="1" applyBorder="1" applyAlignment="1">
      <alignment horizontal="center" vertical="center" wrapText="1" shrinkToFit="1"/>
    </xf>
    <xf numFmtId="0" fontId="8" fillId="2" borderId="6" xfId="0" applyFont="1" applyFill="1" applyBorder="1" applyAlignment="1">
      <alignment horizontal="center" vertical="center"/>
    </xf>
    <xf numFmtId="2" fontId="8" fillId="2" borderId="6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zoomScale="85" zoomScaleNormal="85" workbookViewId="0">
      <selection activeCell="T19" sqref="T19"/>
    </sheetView>
  </sheetViews>
  <sheetFormatPr defaultRowHeight="13.2" x14ac:dyDescent="0.25"/>
  <cols>
    <col min="1" max="1" width="10.6640625" customWidth="1"/>
    <col min="2" max="2" width="9.109375" customWidth="1"/>
    <col min="3" max="3" width="10.6640625" customWidth="1"/>
    <col min="4" max="4" width="11.109375" style="5" customWidth="1"/>
    <col min="5" max="9" width="7.33203125" customWidth="1"/>
    <col min="10" max="10" width="11.6640625" customWidth="1"/>
  </cols>
  <sheetData>
    <row r="1" spans="1:21" s="1" customFormat="1" ht="15.6" x14ac:dyDescent="0.3">
      <c r="A1" s="68"/>
      <c r="B1" s="68"/>
      <c r="C1" s="68"/>
      <c r="D1" s="68"/>
      <c r="E1" s="68"/>
      <c r="F1" s="68"/>
      <c r="G1" s="68"/>
      <c r="H1" s="68"/>
      <c r="I1" s="68"/>
      <c r="J1" s="68"/>
    </row>
    <row r="2" spans="1:21" s="1" customFormat="1" ht="17.25" customHeight="1" x14ac:dyDescent="0.3">
      <c r="A2" s="69" t="s">
        <v>27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s="1" customFormat="1" ht="16.5" customHeight="1" x14ac:dyDescent="0.3">
      <c r="A3" s="70" t="s">
        <v>26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1:21" s="1" customFormat="1" ht="18" customHeight="1" x14ac:dyDescent="0.3">
      <c r="A4" s="69" t="s">
        <v>65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1:21" s="1" customFormat="1" ht="0.75" hidden="1" customHeight="1" x14ac:dyDescent="0.3">
      <c r="D5" s="2"/>
    </row>
    <row r="6" spans="1:21" s="1" customFormat="1" ht="9" hidden="1" customHeight="1" x14ac:dyDescent="0.3">
      <c r="A6" s="3"/>
      <c r="B6" s="3"/>
      <c r="C6" s="3"/>
      <c r="D6" s="4"/>
      <c r="E6" s="3"/>
      <c r="F6" s="3"/>
      <c r="G6" s="3"/>
      <c r="H6" s="3"/>
      <c r="I6" s="3"/>
      <c r="J6" s="3"/>
    </row>
    <row r="7" spans="1:21" s="12" customFormat="1" ht="35.25" customHeight="1" x14ac:dyDescent="0.25">
      <c r="A7" s="71" t="s">
        <v>1</v>
      </c>
      <c r="B7" s="71" t="s">
        <v>2</v>
      </c>
      <c r="C7" s="71" t="s">
        <v>3</v>
      </c>
      <c r="D7" s="73" t="s">
        <v>4</v>
      </c>
      <c r="E7" s="75" t="s">
        <v>5</v>
      </c>
      <c r="F7" s="76"/>
      <c r="G7" s="76"/>
      <c r="H7" s="76"/>
      <c r="I7" s="77"/>
      <c r="J7" s="71" t="s">
        <v>6</v>
      </c>
      <c r="K7" s="67" t="s">
        <v>14</v>
      </c>
      <c r="L7" s="67"/>
      <c r="M7" s="67"/>
      <c r="N7" s="67"/>
      <c r="O7" s="67"/>
      <c r="P7" s="67"/>
      <c r="Q7" s="67"/>
      <c r="R7" s="67"/>
      <c r="S7" s="67"/>
      <c r="T7" s="67" t="s">
        <v>15</v>
      </c>
      <c r="U7" s="67" t="s">
        <v>16</v>
      </c>
    </row>
    <row r="8" spans="1:21" s="12" customFormat="1" ht="38.25" customHeight="1" x14ac:dyDescent="0.25">
      <c r="A8" s="72"/>
      <c r="B8" s="72"/>
      <c r="C8" s="72"/>
      <c r="D8" s="74"/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2"/>
      <c r="K8" s="41" t="s">
        <v>17</v>
      </c>
      <c r="L8" s="41" t="s">
        <v>18</v>
      </c>
      <c r="M8" s="41" t="s">
        <v>19</v>
      </c>
      <c r="N8" s="41" t="s">
        <v>20</v>
      </c>
      <c r="O8" s="41" t="s">
        <v>21</v>
      </c>
      <c r="P8" s="41" t="s">
        <v>22</v>
      </c>
      <c r="Q8" s="41" t="s">
        <v>23</v>
      </c>
      <c r="R8" s="41" t="s">
        <v>24</v>
      </c>
      <c r="S8" s="41" t="s">
        <v>25</v>
      </c>
      <c r="T8" s="67"/>
      <c r="U8" s="67"/>
    </row>
    <row r="9" spans="1:21" s="12" customFormat="1" ht="35.25" customHeight="1" x14ac:dyDescent="0.25">
      <c r="A9" s="49">
        <v>34</v>
      </c>
      <c r="B9" s="49">
        <v>34</v>
      </c>
      <c r="C9" s="49" t="s">
        <v>75</v>
      </c>
      <c r="D9" s="50">
        <f>(B9/A9)*100</f>
        <v>100</v>
      </c>
      <c r="E9" s="33">
        <v>0</v>
      </c>
      <c r="F9" s="33">
        <v>2</v>
      </c>
      <c r="G9" s="33">
        <v>10</v>
      </c>
      <c r="H9" s="33">
        <v>14</v>
      </c>
      <c r="I9" s="33">
        <v>8</v>
      </c>
      <c r="J9" s="49">
        <f>SUM(E9:I9)</f>
        <v>34</v>
      </c>
      <c r="K9" s="39">
        <v>38</v>
      </c>
      <c r="L9" s="39">
        <v>43</v>
      </c>
      <c r="M9" s="39">
        <v>23</v>
      </c>
      <c r="N9" s="39">
        <v>21</v>
      </c>
      <c r="O9" s="39">
        <v>20</v>
      </c>
      <c r="P9" s="39">
        <v>12</v>
      </c>
      <c r="Q9" s="39">
        <v>10</v>
      </c>
      <c r="R9" s="39">
        <v>3</v>
      </c>
      <c r="S9" s="39">
        <v>0</v>
      </c>
      <c r="T9" s="33">
        <f>SUM(K9:S9)</f>
        <v>170</v>
      </c>
      <c r="U9" s="51">
        <v>72.57352941176471</v>
      </c>
    </row>
    <row r="10" spans="1:21" s="12" customFormat="1" ht="8.25" customHeight="1" x14ac:dyDescent="0.25">
      <c r="A10" s="47"/>
      <c r="B10" s="47"/>
      <c r="C10" s="47"/>
      <c r="D10" s="48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</row>
    <row r="11" spans="1:21" s="12" customFormat="1" ht="4.5" hidden="1" customHeight="1" x14ac:dyDescent="0.25">
      <c r="D11" s="13"/>
    </row>
  </sheetData>
  <mergeCells count="13">
    <mergeCell ref="K7:S7"/>
    <mergeCell ref="T7:T8"/>
    <mergeCell ref="U7:U8"/>
    <mergeCell ref="A1:J1"/>
    <mergeCell ref="A2:U2"/>
    <mergeCell ref="A3:U3"/>
    <mergeCell ref="A4:U4"/>
    <mergeCell ref="A7:A8"/>
    <mergeCell ref="B7:B8"/>
    <mergeCell ref="C7:C8"/>
    <mergeCell ref="D7:D8"/>
    <mergeCell ref="E7:I7"/>
    <mergeCell ref="J7:J8"/>
  </mergeCells>
  <pageMargins left="0.39370078740157483" right="0.31496062992125984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zoomScale="70" zoomScaleNormal="70" workbookViewId="0">
      <selection sqref="A1:X1"/>
    </sheetView>
  </sheetViews>
  <sheetFormatPr defaultColWidth="9.109375" defaultRowHeight="13.2" x14ac:dyDescent="0.25"/>
  <cols>
    <col min="1" max="1" width="8" style="35" customWidth="1"/>
    <col min="2" max="2" width="21.109375" style="32" customWidth="1"/>
    <col min="3" max="3" width="19.33203125" style="32" customWidth="1"/>
    <col min="4" max="4" width="11.5546875" style="32" customWidth="1"/>
    <col min="5" max="5" width="10.109375" style="32" customWidth="1"/>
    <col min="6" max="6" width="12" style="36" customWidth="1"/>
    <col min="7" max="15" width="6.6640625" style="32" customWidth="1"/>
    <col min="16" max="16" width="9.109375" style="32" customWidth="1"/>
    <col min="17" max="17" width="8.5546875" style="32" customWidth="1"/>
    <col min="18" max="18" width="11.109375" style="37" customWidth="1"/>
    <col min="19" max="23" width="11.109375" style="32" customWidth="1"/>
    <col min="24" max="24" width="11.33203125" style="34" customWidth="1"/>
    <col min="25" max="16384" width="9.109375" style="32"/>
  </cols>
  <sheetData>
    <row r="1" spans="1:24" s="14" customFormat="1" ht="31.5" customHeight="1" x14ac:dyDescent="0.25">
      <c r="A1" s="81" t="s">
        <v>28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2" spans="1:24" s="15" customFormat="1" ht="24.75" customHeight="1" x14ac:dyDescent="0.25">
      <c r="A2" s="82" t="s">
        <v>29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</row>
    <row r="3" spans="1:24" s="15" customFormat="1" ht="27.9" customHeight="1" x14ac:dyDescent="0.25">
      <c r="A3" s="83" t="s">
        <v>74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</row>
    <row r="4" spans="1:24" s="15" customFormat="1" ht="27.9" customHeight="1" x14ac:dyDescent="0.25">
      <c r="A4" s="84" t="s">
        <v>31</v>
      </c>
      <c r="B4" s="85" t="s">
        <v>32</v>
      </c>
      <c r="C4" s="85" t="s">
        <v>33</v>
      </c>
      <c r="D4" s="87" t="s">
        <v>34</v>
      </c>
      <c r="E4" s="87" t="s">
        <v>2</v>
      </c>
      <c r="F4" s="89" t="s">
        <v>35</v>
      </c>
      <c r="G4" s="91" t="s">
        <v>14</v>
      </c>
      <c r="H4" s="92"/>
      <c r="I4" s="92"/>
      <c r="J4" s="92"/>
      <c r="K4" s="92"/>
      <c r="L4" s="92"/>
      <c r="M4" s="92"/>
      <c r="N4" s="92"/>
      <c r="O4" s="93"/>
      <c r="P4" s="94" t="s">
        <v>36</v>
      </c>
      <c r="Q4" s="96" t="s">
        <v>37</v>
      </c>
      <c r="R4" s="97" t="s">
        <v>16</v>
      </c>
      <c r="S4" s="98" t="s">
        <v>38</v>
      </c>
      <c r="T4" s="99"/>
      <c r="U4" s="99"/>
      <c r="V4" s="99"/>
      <c r="W4" s="100"/>
      <c r="X4" s="101" t="s">
        <v>39</v>
      </c>
    </row>
    <row r="5" spans="1:24" s="15" customFormat="1" ht="67.5" customHeight="1" x14ac:dyDescent="0.25">
      <c r="A5" s="84"/>
      <c r="B5" s="86"/>
      <c r="C5" s="86"/>
      <c r="D5" s="88"/>
      <c r="E5" s="88"/>
      <c r="F5" s="90"/>
      <c r="G5" s="42" t="s">
        <v>17</v>
      </c>
      <c r="H5" s="42" t="s">
        <v>18</v>
      </c>
      <c r="I5" s="42" t="s">
        <v>19</v>
      </c>
      <c r="J5" s="42" t="s">
        <v>20</v>
      </c>
      <c r="K5" s="42" t="s">
        <v>21</v>
      </c>
      <c r="L5" s="42" t="s">
        <v>22</v>
      </c>
      <c r="M5" s="42" t="s">
        <v>23</v>
      </c>
      <c r="N5" s="42" t="s">
        <v>24</v>
      </c>
      <c r="O5" s="42" t="s">
        <v>25</v>
      </c>
      <c r="P5" s="95"/>
      <c r="Q5" s="96"/>
      <c r="R5" s="97"/>
      <c r="S5" s="17" t="s">
        <v>40</v>
      </c>
      <c r="T5" s="17" t="s">
        <v>41</v>
      </c>
      <c r="U5" s="17" t="s">
        <v>42</v>
      </c>
      <c r="V5" s="17" t="s">
        <v>43</v>
      </c>
      <c r="W5" s="17" t="s">
        <v>44</v>
      </c>
      <c r="X5" s="102"/>
    </row>
    <row r="6" spans="1:24" s="15" customFormat="1" ht="51.75" customHeight="1" x14ac:dyDescent="0.25">
      <c r="A6" s="43">
        <v>1</v>
      </c>
      <c r="B6" s="44" t="s">
        <v>66</v>
      </c>
      <c r="C6" s="45" t="s">
        <v>67</v>
      </c>
      <c r="D6" s="21">
        <v>34</v>
      </c>
      <c r="E6" s="21">
        <v>34</v>
      </c>
      <c r="F6" s="22">
        <f>E6/D6*100</f>
        <v>100</v>
      </c>
      <c r="G6" s="66">
        <v>2</v>
      </c>
      <c r="H6" s="66">
        <v>13</v>
      </c>
      <c r="I6" s="66">
        <v>3</v>
      </c>
      <c r="J6" s="66">
        <v>6</v>
      </c>
      <c r="K6" s="66">
        <v>7</v>
      </c>
      <c r="L6" s="66">
        <v>2</v>
      </c>
      <c r="M6" s="66">
        <v>1</v>
      </c>
      <c r="N6" s="66">
        <v>0</v>
      </c>
      <c r="O6" s="66">
        <v>0</v>
      </c>
      <c r="P6" s="52">
        <f>SUM(G6:O6)</f>
        <v>34</v>
      </c>
      <c r="Q6" s="52">
        <f>G6*8+H6*7+I6*6+J6*5+K6*4+L6*3+M6*2+N6*1</f>
        <v>191</v>
      </c>
      <c r="R6" s="53">
        <f>Q6*12.5/D6</f>
        <v>70.220588235294116</v>
      </c>
      <c r="S6" s="66">
        <v>0</v>
      </c>
      <c r="T6" s="66">
        <v>1</v>
      </c>
      <c r="U6" s="66">
        <v>8</v>
      </c>
      <c r="V6" s="66">
        <v>19</v>
      </c>
      <c r="W6" s="66">
        <v>6</v>
      </c>
      <c r="X6" s="25">
        <f t="shared" ref="X6:X10" si="0">SUM(S6:W6)</f>
        <v>34</v>
      </c>
    </row>
    <row r="7" spans="1:24" s="15" customFormat="1" ht="51.75" customHeight="1" x14ac:dyDescent="0.25">
      <c r="A7" s="43">
        <v>2</v>
      </c>
      <c r="B7" s="44" t="s">
        <v>68</v>
      </c>
      <c r="C7" s="45" t="s">
        <v>47</v>
      </c>
      <c r="D7" s="21">
        <v>34</v>
      </c>
      <c r="E7" s="21">
        <v>34</v>
      </c>
      <c r="F7" s="22">
        <f t="shared" ref="F7:F11" si="1">E7/D7*100</f>
        <v>100</v>
      </c>
      <c r="G7" s="66">
        <v>8</v>
      </c>
      <c r="H7" s="66">
        <v>7</v>
      </c>
      <c r="I7" s="66">
        <v>4</v>
      </c>
      <c r="J7" s="66">
        <v>6</v>
      </c>
      <c r="K7" s="66">
        <v>5</v>
      </c>
      <c r="L7" s="66">
        <v>3</v>
      </c>
      <c r="M7" s="66">
        <v>1</v>
      </c>
      <c r="N7" s="66">
        <v>0</v>
      </c>
      <c r="O7" s="66">
        <v>0</v>
      </c>
      <c r="P7" s="52">
        <f t="shared" ref="P7:P11" si="2">SUM(G7:O7)</f>
        <v>34</v>
      </c>
      <c r="Q7" s="52">
        <f>G7*8+H7*7+I7*6+J7*5+K7*4+L7*3+M7*2+N7*1</f>
        <v>198</v>
      </c>
      <c r="R7" s="53">
        <f>Q7*12.5/D7</f>
        <v>72.794117647058826</v>
      </c>
      <c r="S7" s="66">
        <v>0</v>
      </c>
      <c r="T7" s="66">
        <v>1</v>
      </c>
      <c r="U7" s="66">
        <v>9</v>
      </c>
      <c r="V7" s="66">
        <v>14</v>
      </c>
      <c r="W7" s="66">
        <v>10</v>
      </c>
      <c r="X7" s="25">
        <f t="shared" si="0"/>
        <v>34</v>
      </c>
    </row>
    <row r="8" spans="1:24" s="15" customFormat="1" ht="51.75" customHeight="1" x14ac:dyDescent="0.25">
      <c r="A8" s="43">
        <v>3</v>
      </c>
      <c r="B8" s="44" t="s">
        <v>71</v>
      </c>
      <c r="C8" s="45" t="s">
        <v>49</v>
      </c>
      <c r="D8" s="21">
        <v>34</v>
      </c>
      <c r="E8" s="21">
        <v>34</v>
      </c>
      <c r="F8" s="22">
        <f t="shared" si="1"/>
        <v>100</v>
      </c>
      <c r="G8" s="66">
        <v>9</v>
      </c>
      <c r="H8" s="66">
        <v>9</v>
      </c>
      <c r="I8" s="66">
        <v>5</v>
      </c>
      <c r="J8" s="66">
        <v>1</v>
      </c>
      <c r="K8" s="66">
        <v>4</v>
      </c>
      <c r="L8" s="66">
        <v>4</v>
      </c>
      <c r="M8" s="66">
        <v>1</v>
      </c>
      <c r="N8" s="66">
        <v>1</v>
      </c>
      <c r="O8" s="66">
        <v>0</v>
      </c>
      <c r="P8" s="52">
        <f t="shared" si="2"/>
        <v>34</v>
      </c>
      <c r="Q8" s="52">
        <f t="shared" ref="Q8:Q10" si="3">G8*8+H8*7+I8*6+J8*5+K8*4+L8*3+M8*2+N8*1</f>
        <v>201</v>
      </c>
      <c r="R8" s="53">
        <f t="shared" ref="R8:R10" si="4">Q8*12.5/D8</f>
        <v>73.897058823529406</v>
      </c>
      <c r="S8" s="66">
        <v>3</v>
      </c>
      <c r="T8" s="66">
        <v>7</v>
      </c>
      <c r="U8" s="66">
        <v>4</v>
      </c>
      <c r="V8" s="66">
        <v>10</v>
      </c>
      <c r="W8" s="66">
        <v>10</v>
      </c>
      <c r="X8" s="25">
        <f t="shared" si="0"/>
        <v>34</v>
      </c>
    </row>
    <row r="9" spans="1:24" s="15" customFormat="1" ht="51.75" customHeight="1" x14ac:dyDescent="0.25">
      <c r="A9" s="43">
        <v>4</v>
      </c>
      <c r="B9" s="46" t="s">
        <v>73</v>
      </c>
      <c r="C9" s="45" t="s">
        <v>69</v>
      </c>
      <c r="D9" s="21">
        <v>34</v>
      </c>
      <c r="E9" s="21">
        <v>34</v>
      </c>
      <c r="F9" s="22">
        <f t="shared" si="1"/>
        <v>100</v>
      </c>
      <c r="G9" s="66">
        <v>16</v>
      </c>
      <c r="H9" s="66">
        <v>8</v>
      </c>
      <c r="I9" s="66">
        <v>3</v>
      </c>
      <c r="J9" s="66">
        <v>6</v>
      </c>
      <c r="K9" s="66">
        <v>1</v>
      </c>
      <c r="L9" s="66">
        <v>0</v>
      </c>
      <c r="M9" s="66">
        <v>0</v>
      </c>
      <c r="N9" s="66">
        <v>0</v>
      </c>
      <c r="O9" s="66">
        <v>0</v>
      </c>
      <c r="P9" s="52">
        <f t="shared" si="2"/>
        <v>34</v>
      </c>
      <c r="Q9" s="52">
        <f t="shared" si="3"/>
        <v>236</v>
      </c>
      <c r="R9" s="53">
        <f t="shared" si="4"/>
        <v>86.764705882352942</v>
      </c>
      <c r="S9" s="66">
        <v>0</v>
      </c>
      <c r="T9" s="66">
        <v>3</v>
      </c>
      <c r="U9" s="66">
        <v>7</v>
      </c>
      <c r="V9" s="66">
        <v>15</v>
      </c>
      <c r="W9" s="66">
        <v>9</v>
      </c>
      <c r="X9" s="25">
        <f t="shared" si="0"/>
        <v>34</v>
      </c>
    </row>
    <row r="10" spans="1:24" s="15" customFormat="1" ht="51.75" customHeight="1" x14ac:dyDescent="0.25">
      <c r="A10" s="43">
        <v>5</v>
      </c>
      <c r="B10" s="44" t="s">
        <v>72</v>
      </c>
      <c r="C10" s="45" t="s">
        <v>70</v>
      </c>
      <c r="D10" s="21">
        <v>34</v>
      </c>
      <c r="E10" s="21">
        <v>34</v>
      </c>
      <c r="F10" s="22">
        <f t="shared" si="1"/>
        <v>100</v>
      </c>
      <c r="G10" s="66">
        <v>3</v>
      </c>
      <c r="H10" s="66">
        <v>6</v>
      </c>
      <c r="I10" s="66">
        <v>8</v>
      </c>
      <c r="J10" s="66">
        <v>2</v>
      </c>
      <c r="K10" s="66">
        <v>3</v>
      </c>
      <c r="L10" s="66">
        <v>3</v>
      </c>
      <c r="M10" s="66">
        <v>7</v>
      </c>
      <c r="N10" s="66">
        <v>2</v>
      </c>
      <c r="O10" s="66">
        <v>0</v>
      </c>
      <c r="P10" s="52">
        <f t="shared" si="2"/>
        <v>34</v>
      </c>
      <c r="Q10" s="52">
        <f t="shared" si="3"/>
        <v>161</v>
      </c>
      <c r="R10" s="53">
        <f t="shared" si="4"/>
        <v>59.191176470588232</v>
      </c>
      <c r="S10" s="66">
        <v>1</v>
      </c>
      <c r="T10" s="66">
        <v>8</v>
      </c>
      <c r="U10" s="66">
        <v>6</v>
      </c>
      <c r="V10" s="66">
        <v>10</v>
      </c>
      <c r="W10" s="66">
        <v>9</v>
      </c>
      <c r="X10" s="25">
        <f t="shared" si="0"/>
        <v>34</v>
      </c>
    </row>
    <row r="11" spans="1:24" s="27" customFormat="1" ht="51.75" customHeight="1" x14ac:dyDescent="0.25">
      <c r="A11" s="78" t="s">
        <v>63</v>
      </c>
      <c r="B11" s="79"/>
      <c r="C11" s="80"/>
      <c r="D11" s="21">
        <v>34</v>
      </c>
      <c r="E11" s="21">
        <v>34</v>
      </c>
      <c r="F11" s="22">
        <f t="shared" si="1"/>
        <v>100</v>
      </c>
      <c r="G11" s="52">
        <f t="shared" ref="G11:O11" si="5">SUM(G6:G10)</f>
        <v>38</v>
      </c>
      <c r="H11" s="52">
        <f t="shared" si="5"/>
        <v>43</v>
      </c>
      <c r="I11" s="52">
        <f t="shared" si="5"/>
        <v>23</v>
      </c>
      <c r="J11" s="52">
        <f t="shared" si="5"/>
        <v>21</v>
      </c>
      <c r="K11" s="52">
        <f t="shared" si="5"/>
        <v>20</v>
      </c>
      <c r="L11" s="52">
        <f t="shared" si="5"/>
        <v>12</v>
      </c>
      <c r="M11" s="52">
        <f t="shared" si="5"/>
        <v>10</v>
      </c>
      <c r="N11" s="52">
        <f t="shared" si="5"/>
        <v>3</v>
      </c>
      <c r="O11" s="52">
        <f t="shared" si="5"/>
        <v>0</v>
      </c>
      <c r="P11" s="52">
        <f t="shared" si="2"/>
        <v>170</v>
      </c>
      <c r="Q11" s="52">
        <f>SUM(Q6:Q10)</f>
        <v>987</v>
      </c>
      <c r="R11" s="53">
        <f>Q11*12.5/P11</f>
        <v>72.57352941176471</v>
      </c>
      <c r="S11" s="52">
        <v>0</v>
      </c>
      <c r="T11" s="52">
        <v>2</v>
      </c>
      <c r="U11" s="52">
        <v>10</v>
      </c>
      <c r="V11" s="52">
        <v>14</v>
      </c>
      <c r="W11" s="52">
        <v>8</v>
      </c>
      <c r="X11" s="25">
        <f>SUM(S11:W11)</f>
        <v>34</v>
      </c>
    </row>
    <row r="12" spans="1:24" s="14" customFormat="1" ht="18" customHeight="1" x14ac:dyDescent="0.25">
      <c r="A12" s="27"/>
      <c r="F12" s="28"/>
      <c r="R12" s="29"/>
      <c r="X12" s="30"/>
    </row>
    <row r="13" spans="1:24" s="14" customFormat="1" ht="30.75" customHeight="1" x14ac:dyDescent="0.25">
      <c r="A13" s="27"/>
      <c r="B13" s="31"/>
      <c r="F13" s="28"/>
      <c r="R13" s="29"/>
      <c r="X13" s="30"/>
    </row>
    <row r="14" spans="1:24" s="34" customFormat="1" ht="18" customHeight="1" x14ac:dyDescent="0.25">
      <c r="A14" s="35"/>
      <c r="B14" s="38"/>
      <c r="C14" s="32"/>
      <c r="D14" s="32"/>
      <c r="E14" s="32"/>
      <c r="F14" s="36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7"/>
      <c r="S14" s="32"/>
      <c r="T14" s="32"/>
      <c r="U14" s="32"/>
      <c r="V14" s="32"/>
      <c r="W14" s="32"/>
    </row>
    <row r="15" spans="1:24" s="34" customFormat="1" ht="18" customHeight="1" x14ac:dyDescent="0.25">
      <c r="A15" s="35"/>
      <c r="B15" s="31"/>
      <c r="C15" s="32"/>
      <c r="D15" s="32"/>
      <c r="E15" s="32"/>
      <c r="F15" s="36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7"/>
      <c r="S15" s="32"/>
      <c r="T15" s="32"/>
      <c r="U15" s="32"/>
      <c r="V15" s="32"/>
      <c r="W15" s="32"/>
    </row>
    <row r="16" spans="1:24" s="35" customFormat="1" ht="18" customHeight="1" x14ac:dyDescent="0.25">
      <c r="B16" s="32"/>
      <c r="C16" s="32"/>
      <c r="D16" s="32"/>
      <c r="E16" s="32"/>
      <c r="F16" s="36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7"/>
      <c r="S16" s="32"/>
      <c r="T16" s="32"/>
      <c r="U16" s="32"/>
      <c r="V16" s="32"/>
      <c r="W16" s="32"/>
      <c r="X16" s="34"/>
    </row>
    <row r="17" spans="2:24" s="35" customFormat="1" ht="18" customHeight="1" x14ac:dyDescent="0.25">
      <c r="B17" s="32"/>
      <c r="C17" s="32"/>
      <c r="D17" s="32"/>
      <c r="E17" s="32"/>
      <c r="F17" s="36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7"/>
      <c r="S17" s="32"/>
      <c r="T17" s="32"/>
      <c r="U17" s="32"/>
      <c r="V17" s="32"/>
      <c r="W17" s="32"/>
      <c r="X17" s="34"/>
    </row>
    <row r="18" spans="2:24" s="35" customFormat="1" ht="18" customHeight="1" x14ac:dyDescent="0.25">
      <c r="B18" s="32"/>
      <c r="C18" s="32"/>
      <c r="D18" s="32"/>
      <c r="E18" s="32"/>
      <c r="F18" s="36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7"/>
      <c r="S18" s="32"/>
      <c r="T18" s="32"/>
      <c r="U18" s="32"/>
      <c r="V18" s="32"/>
      <c r="W18" s="32"/>
      <c r="X18" s="34"/>
    </row>
    <row r="19" spans="2:24" s="35" customFormat="1" ht="18" customHeight="1" x14ac:dyDescent="0.25">
      <c r="B19" s="32"/>
      <c r="C19" s="32"/>
      <c r="D19" s="32"/>
      <c r="E19" s="32"/>
      <c r="F19" s="36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7"/>
      <c r="S19" s="32"/>
      <c r="T19" s="32"/>
      <c r="U19" s="32"/>
      <c r="V19" s="32"/>
      <c r="W19" s="32"/>
      <c r="X19" s="34"/>
    </row>
    <row r="20" spans="2:24" s="35" customFormat="1" ht="18" customHeight="1" x14ac:dyDescent="0.25">
      <c r="B20" s="32"/>
      <c r="C20" s="32"/>
      <c r="D20" s="32"/>
      <c r="E20" s="32"/>
      <c r="F20" s="36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7"/>
      <c r="S20" s="32"/>
      <c r="T20" s="32"/>
      <c r="U20" s="32"/>
      <c r="V20" s="32"/>
      <c r="W20" s="32"/>
      <c r="X20" s="34"/>
    </row>
  </sheetData>
  <mergeCells count="16">
    <mergeCell ref="A11:C11"/>
    <mergeCell ref="A1:X1"/>
    <mergeCell ref="A2:X2"/>
    <mergeCell ref="A3:X3"/>
    <mergeCell ref="A4:A5"/>
    <mergeCell ref="B4:B5"/>
    <mergeCell ref="C4:C5"/>
    <mergeCell ref="D4:D5"/>
    <mergeCell ref="E4:E5"/>
    <mergeCell ref="F4:F5"/>
    <mergeCell ref="G4:O4"/>
    <mergeCell ref="P4:P5"/>
    <mergeCell ref="Q4:Q5"/>
    <mergeCell ref="R4:R5"/>
    <mergeCell ref="S4:W4"/>
    <mergeCell ref="X4:X5"/>
  </mergeCells>
  <pageMargins left="0.19685039370078741" right="0.19685039370078741" top="0.19685039370078741" bottom="0.19685039370078741" header="0" footer="0"/>
  <pageSetup paperSize="9" scale="62" orientation="landscape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workbookViewId="0">
      <selection activeCell="X1" sqref="X1"/>
    </sheetView>
  </sheetViews>
  <sheetFormatPr defaultColWidth="9.109375" defaultRowHeight="15" x14ac:dyDescent="0.25"/>
  <cols>
    <col min="1" max="1" width="7.6640625" style="14" customWidth="1"/>
    <col min="2" max="2" width="11.5546875" style="14" bestFit="1" customWidth="1"/>
    <col min="3" max="3" width="5.44140625" style="61" customWidth="1"/>
    <col min="4" max="4" width="25.44140625" style="14" customWidth="1"/>
    <col min="5" max="19" width="5" style="61" customWidth="1"/>
    <col min="20" max="20" width="4.109375" style="61" customWidth="1"/>
    <col min="21" max="21" width="7.109375" style="61" customWidth="1"/>
    <col min="22" max="22" width="10.33203125" style="14" customWidth="1"/>
    <col min="23" max="16384" width="9.109375" style="14"/>
  </cols>
  <sheetData>
    <row r="1" spans="1:22" x14ac:dyDescent="0.25">
      <c r="A1" s="103" t="s">
        <v>76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x14ac:dyDescent="0.25">
      <c r="A2" s="104" t="s">
        <v>135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ht="50.4" x14ac:dyDescent="0.25">
      <c r="A3" s="54" t="s">
        <v>77</v>
      </c>
      <c r="B3" s="55" t="s">
        <v>78</v>
      </c>
      <c r="C3" s="59" t="s">
        <v>79</v>
      </c>
      <c r="D3" s="54" t="s">
        <v>80</v>
      </c>
      <c r="E3" s="56" t="s">
        <v>81</v>
      </c>
      <c r="F3" s="56" t="s">
        <v>82</v>
      </c>
      <c r="G3" s="56" t="s">
        <v>83</v>
      </c>
      <c r="H3" s="56" t="s">
        <v>84</v>
      </c>
      <c r="I3" s="56" t="s">
        <v>85</v>
      </c>
      <c r="J3" s="56" t="s">
        <v>86</v>
      </c>
      <c r="K3" s="56" t="s">
        <v>87</v>
      </c>
      <c r="L3" s="56" t="s">
        <v>88</v>
      </c>
      <c r="M3" s="56" t="s">
        <v>89</v>
      </c>
      <c r="N3" s="56" t="s">
        <v>90</v>
      </c>
      <c r="O3" s="56" t="s">
        <v>91</v>
      </c>
      <c r="P3" s="56" t="s">
        <v>92</v>
      </c>
      <c r="Q3" s="56" t="s">
        <v>93</v>
      </c>
      <c r="R3" s="56" t="s">
        <v>94</v>
      </c>
      <c r="S3" s="56" t="s">
        <v>95</v>
      </c>
      <c r="T3" s="57"/>
      <c r="U3" s="57" t="s">
        <v>96</v>
      </c>
      <c r="V3" s="54" t="s">
        <v>97</v>
      </c>
    </row>
    <row r="4" spans="1:22" x14ac:dyDescent="0.25">
      <c r="A4" s="58">
        <v>1</v>
      </c>
      <c r="B4" s="58">
        <v>11146848</v>
      </c>
      <c r="C4" s="60" t="s">
        <v>98</v>
      </c>
      <c r="D4" s="58" t="s">
        <v>106</v>
      </c>
      <c r="E4" s="60">
        <v>184</v>
      </c>
      <c r="F4" s="60">
        <v>93</v>
      </c>
      <c r="G4" s="60" t="s">
        <v>17</v>
      </c>
      <c r="H4" s="60">
        <v>2</v>
      </c>
      <c r="I4" s="60">
        <v>98</v>
      </c>
      <c r="J4" s="60" t="s">
        <v>17</v>
      </c>
      <c r="K4" s="60">
        <v>41</v>
      </c>
      <c r="L4" s="60">
        <v>99</v>
      </c>
      <c r="M4" s="60" t="s">
        <v>17</v>
      </c>
      <c r="N4" s="60">
        <v>86</v>
      </c>
      <c r="O4" s="60">
        <v>96</v>
      </c>
      <c r="P4" s="60" t="s">
        <v>17</v>
      </c>
      <c r="Q4" s="60">
        <v>87</v>
      </c>
      <c r="R4" s="60">
        <v>91</v>
      </c>
      <c r="S4" s="60" t="s">
        <v>18</v>
      </c>
      <c r="T4" s="60"/>
      <c r="U4" s="60" t="s">
        <v>100</v>
      </c>
      <c r="V4" s="58">
        <f t="shared" ref="V4:V37" si="0">(F4+I4+L4+O4+R4)/5</f>
        <v>95.4</v>
      </c>
    </row>
    <row r="5" spans="1:22" x14ac:dyDescent="0.25">
      <c r="A5" s="58">
        <v>2</v>
      </c>
      <c r="B5" s="58">
        <v>11146857</v>
      </c>
      <c r="C5" s="60" t="s">
        <v>104</v>
      </c>
      <c r="D5" s="58" t="s">
        <v>115</v>
      </c>
      <c r="E5" s="60">
        <v>184</v>
      </c>
      <c r="F5" s="60">
        <v>90</v>
      </c>
      <c r="G5" s="60" t="s">
        <v>18</v>
      </c>
      <c r="H5" s="60">
        <v>2</v>
      </c>
      <c r="I5" s="60">
        <v>94</v>
      </c>
      <c r="J5" s="60" t="s">
        <v>17</v>
      </c>
      <c r="K5" s="60">
        <v>41</v>
      </c>
      <c r="L5" s="60">
        <v>100</v>
      </c>
      <c r="M5" s="60" t="s">
        <v>17</v>
      </c>
      <c r="N5" s="60">
        <v>86</v>
      </c>
      <c r="O5" s="60">
        <v>97</v>
      </c>
      <c r="P5" s="60" t="s">
        <v>17</v>
      </c>
      <c r="Q5" s="60">
        <v>87</v>
      </c>
      <c r="R5" s="60">
        <v>95</v>
      </c>
      <c r="S5" s="60" t="s">
        <v>17</v>
      </c>
      <c r="T5" s="60"/>
      <c r="U5" s="60" t="s">
        <v>100</v>
      </c>
      <c r="V5" s="58">
        <f t="shared" si="0"/>
        <v>95.2</v>
      </c>
    </row>
    <row r="6" spans="1:22" x14ac:dyDescent="0.25">
      <c r="A6" s="58">
        <v>3</v>
      </c>
      <c r="B6" s="58">
        <v>11146856</v>
      </c>
      <c r="C6" s="60" t="s">
        <v>104</v>
      </c>
      <c r="D6" s="58" t="s">
        <v>114</v>
      </c>
      <c r="E6" s="60">
        <v>184</v>
      </c>
      <c r="F6" s="60">
        <v>90</v>
      </c>
      <c r="G6" s="60" t="s">
        <v>18</v>
      </c>
      <c r="H6" s="60">
        <v>2</v>
      </c>
      <c r="I6" s="60">
        <v>96</v>
      </c>
      <c r="J6" s="60" t="s">
        <v>17</v>
      </c>
      <c r="K6" s="60">
        <v>41</v>
      </c>
      <c r="L6" s="60">
        <v>95</v>
      </c>
      <c r="M6" s="60" t="s">
        <v>17</v>
      </c>
      <c r="N6" s="60">
        <v>86</v>
      </c>
      <c r="O6" s="60">
        <v>97</v>
      </c>
      <c r="P6" s="60" t="s">
        <v>17</v>
      </c>
      <c r="Q6" s="60">
        <v>87</v>
      </c>
      <c r="R6" s="60">
        <v>97</v>
      </c>
      <c r="S6" s="60" t="s">
        <v>17</v>
      </c>
      <c r="T6" s="60"/>
      <c r="U6" s="60" t="s">
        <v>100</v>
      </c>
      <c r="V6" s="58">
        <f t="shared" si="0"/>
        <v>95</v>
      </c>
    </row>
    <row r="7" spans="1:22" x14ac:dyDescent="0.25">
      <c r="A7" s="58">
        <v>4</v>
      </c>
      <c r="B7" s="58">
        <v>11146876</v>
      </c>
      <c r="C7" s="60" t="s">
        <v>98</v>
      </c>
      <c r="D7" s="58" t="s">
        <v>134</v>
      </c>
      <c r="E7" s="60">
        <v>184</v>
      </c>
      <c r="F7" s="60">
        <v>88</v>
      </c>
      <c r="G7" s="60" t="s">
        <v>18</v>
      </c>
      <c r="H7" s="60">
        <v>2</v>
      </c>
      <c r="I7" s="60">
        <v>90</v>
      </c>
      <c r="J7" s="60" t="s">
        <v>18</v>
      </c>
      <c r="K7" s="60">
        <v>41</v>
      </c>
      <c r="L7" s="60">
        <v>97</v>
      </c>
      <c r="M7" s="60" t="s">
        <v>17</v>
      </c>
      <c r="N7" s="60">
        <v>86</v>
      </c>
      <c r="O7" s="60">
        <v>95</v>
      </c>
      <c r="P7" s="60" t="s">
        <v>17</v>
      </c>
      <c r="Q7" s="60">
        <v>87</v>
      </c>
      <c r="R7" s="60">
        <v>94</v>
      </c>
      <c r="S7" s="60" t="s">
        <v>18</v>
      </c>
      <c r="T7" s="60"/>
      <c r="U7" s="60" t="s">
        <v>100</v>
      </c>
      <c r="V7" s="58">
        <f t="shared" si="0"/>
        <v>92.8</v>
      </c>
    </row>
    <row r="8" spans="1:22" x14ac:dyDescent="0.25">
      <c r="A8" s="58">
        <v>5</v>
      </c>
      <c r="B8" s="58">
        <v>11146871</v>
      </c>
      <c r="C8" s="60" t="s">
        <v>104</v>
      </c>
      <c r="D8" s="58" t="s">
        <v>129</v>
      </c>
      <c r="E8" s="60">
        <v>184</v>
      </c>
      <c r="F8" s="60">
        <v>90</v>
      </c>
      <c r="G8" s="60" t="s">
        <v>18</v>
      </c>
      <c r="H8" s="60">
        <v>2</v>
      </c>
      <c r="I8" s="60">
        <v>94</v>
      </c>
      <c r="J8" s="60" t="s">
        <v>17</v>
      </c>
      <c r="K8" s="60">
        <v>41</v>
      </c>
      <c r="L8" s="60">
        <v>95</v>
      </c>
      <c r="M8" s="60" t="s">
        <v>17</v>
      </c>
      <c r="N8" s="60">
        <v>86</v>
      </c>
      <c r="O8" s="60">
        <v>93</v>
      </c>
      <c r="P8" s="60" t="s">
        <v>17</v>
      </c>
      <c r="Q8" s="60">
        <v>87</v>
      </c>
      <c r="R8" s="60">
        <v>91</v>
      </c>
      <c r="S8" s="60" t="s">
        <v>18</v>
      </c>
      <c r="T8" s="60"/>
      <c r="U8" s="60" t="s">
        <v>100</v>
      </c>
      <c r="V8" s="58">
        <f t="shared" si="0"/>
        <v>92.6</v>
      </c>
    </row>
    <row r="9" spans="1:22" x14ac:dyDescent="0.25">
      <c r="A9" s="58">
        <v>6</v>
      </c>
      <c r="B9" s="58">
        <v>11146860</v>
      </c>
      <c r="C9" s="60" t="s">
        <v>98</v>
      </c>
      <c r="D9" s="58" t="s">
        <v>118</v>
      </c>
      <c r="E9" s="60">
        <v>184</v>
      </c>
      <c r="F9" s="60">
        <v>78</v>
      </c>
      <c r="G9" s="60" t="s">
        <v>20</v>
      </c>
      <c r="H9" s="60">
        <v>2</v>
      </c>
      <c r="I9" s="60">
        <v>99</v>
      </c>
      <c r="J9" s="60" t="s">
        <v>17</v>
      </c>
      <c r="K9" s="60">
        <v>241</v>
      </c>
      <c r="L9" s="60">
        <v>95</v>
      </c>
      <c r="M9" s="60" t="s">
        <v>17</v>
      </c>
      <c r="N9" s="60">
        <v>86</v>
      </c>
      <c r="O9" s="60">
        <v>90</v>
      </c>
      <c r="P9" s="60" t="s">
        <v>17</v>
      </c>
      <c r="Q9" s="60">
        <v>87</v>
      </c>
      <c r="R9" s="60">
        <v>95</v>
      </c>
      <c r="S9" s="60" t="s">
        <v>17</v>
      </c>
      <c r="T9" s="60"/>
      <c r="U9" s="60" t="s">
        <v>100</v>
      </c>
      <c r="V9" s="58">
        <f t="shared" si="0"/>
        <v>91.4</v>
      </c>
    </row>
    <row r="10" spans="1:22" x14ac:dyDescent="0.25">
      <c r="A10" s="58">
        <v>7</v>
      </c>
      <c r="B10" s="58">
        <v>11146853</v>
      </c>
      <c r="C10" s="60" t="s">
        <v>98</v>
      </c>
      <c r="D10" s="58" t="s">
        <v>111</v>
      </c>
      <c r="E10" s="60">
        <v>184</v>
      </c>
      <c r="F10" s="60">
        <v>90</v>
      </c>
      <c r="G10" s="60" t="s">
        <v>18</v>
      </c>
      <c r="H10" s="60">
        <v>2</v>
      </c>
      <c r="I10" s="60">
        <v>93</v>
      </c>
      <c r="J10" s="60" t="s">
        <v>17</v>
      </c>
      <c r="K10" s="60">
        <v>41</v>
      </c>
      <c r="L10" s="60">
        <v>88</v>
      </c>
      <c r="M10" s="60" t="s">
        <v>18</v>
      </c>
      <c r="N10" s="60">
        <v>86</v>
      </c>
      <c r="O10" s="60">
        <v>97</v>
      </c>
      <c r="P10" s="60" t="s">
        <v>17</v>
      </c>
      <c r="Q10" s="60">
        <v>87</v>
      </c>
      <c r="R10" s="60">
        <v>88</v>
      </c>
      <c r="S10" s="60" t="s">
        <v>19</v>
      </c>
      <c r="T10" s="60"/>
      <c r="U10" s="60" t="s">
        <v>100</v>
      </c>
      <c r="V10" s="58">
        <f t="shared" si="0"/>
        <v>91.2</v>
      </c>
    </row>
    <row r="11" spans="1:22" x14ac:dyDescent="0.25">
      <c r="A11" s="58">
        <v>8</v>
      </c>
      <c r="B11" s="58">
        <v>11146850</v>
      </c>
      <c r="C11" s="60" t="s">
        <v>104</v>
      </c>
      <c r="D11" s="58" t="s">
        <v>108</v>
      </c>
      <c r="E11" s="60">
        <v>184</v>
      </c>
      <c r="F11" s="60">
        <v>88</v>
      </c>
      <c r="G11" s="60" t="s">
        <v>18</v>
      </c>
      <c r="H11" s="60">
        <v>2</v>
      </c>
      <c r="I11" s="60">
        <v>89</v>
      </c>
      <c r="J11" s="60" t="s">
        <v>18</v>
      </c>
      <c r="K11" s="60">
        <v>41</v>
      </c>
      <c r="L11" s="60">
        <v>95</v>
      </c>
      <c r="M11" s="60" t="s">
        <v>17</v>
      </c>
      <c r="N11" s="60">
        <v>86</v>
      </c>
      <c r="O11" s="60">
        <v>97</v>
      </c>
      <c r="P11" s="60" t="s">
        <v>17</v>
      </c>
      <c r="Q11" s="60">
        <v>87</v>
      </c>
      <c r="R11" s="60">
        <v>86</v>
      </c>
      <c r="S11" s="60" t="s">
        <v>19</v>
      </c>
      <c r="T11" s="60"/>
      <c r="U11" s="60" t="s">
        <v>100</v>
      </c>
      <c r="V11" s="58">
        <f t="shared" si="0"/>
        <v>91</v>
      </c>
    </row>
    <row r="12" spans="1:22" x14ac:dyDescent="0.25">
      <c r="A12" s="58">
        <v>9</v>
      </c>
      <c r="B12" s="58">
        <v>11146863</v>
      </c>
      <c r="C12" s="60" t="s">
        <v>98</v>
      </c>
      <c r="D12" s="58" t="s">
        <v>121</v>
      </c>
      <c r="E12" s="60">
        <v>184</v>
      </c>
      <c r="F12" s="60">
        <v>80</v>
      </c>
      <c r="G12" s="60" t="s">
        <v>20</v>
      </c>
      <c r="H12" s="60">
        <v>2</v>
      </c>
      <c r="I12" s="60">
        <v>91</v>
      </c>
      <c r="J12" s="60" t="s">
        <v>17</v>
      </c>
      <c r="K12" s="60">
        <v>241</v>
      </c>
      <c r="L12" s="60">
        <v>90</v>
      </c>
      <c r="M12" s="60" t="s">
        <v>18</v>
      </c>
      <c r="N12" s="60">
        <v>86</v>
      </c>
      <c r="O12" s="60">
        <v>86</v>
      </c>
      <c r="P12" s="60" t="s">
        <v>17</v>
      </c>
      <c r="Q12" s="60">
        <v>87</v>
      </c>
      <c r="R12" s="60">
        <v>91</v>
      </c>
      <c r="S12" s="60" t="s">
        <v>18</v>
      </c>
      <c r="T12" s="60"/>
      <c r="U12" s="60" t="s">
        <v>100</v>
      </c>
      <c r="V12" s="58">
        <f t="shared" si="0"/>
        <v>87.6</v>
      </c>
    </row>
    <row r="13" spans="1:22" x14ac:dyDescent="0.25">
      <c r="A13" s="58">
        <v>10</v>
      </c>
      <c r="B13" s="58">
        <v>11146872</v>
      </c>
      <c r="C13" s="60" t="s">
        <v>104</v>
      </c>
      <c r="D13" s="58" t="s">
        <v>130</v>
      </c>
      <c r="E13" s="60">
        <v>184</v>
      </c>
      <c r="F13" s="60">
        <v>83</v>
      </c>
      <c r="G13" s="60" t="s">
        <v>19</v>
      </c>
      <c r="H13" s="60">
        <v>2</v>
      </c>
      <c r="I13" s="60">
        <v>88</v>
      </c>
      <c r="J13" s="60" t="s">
        <v>18</v>
      </c>
      <c r="K13" s="60">
        <v>241</v>
      </c>
      <c r="L13" s="60">
        <v>92</v>
      </c>
      <c r="M13" s="60" t="s">
        <v>17</v>
      </c>
      <c r="N13" s="60">
        <v>86</v>
      </c>
      <c r="O13" s="60">
        <v>90</v>
      </c>
      <c r="P13" s="60" t="s">
        <v>17</v>
      </c>
      <c r="Q13" s="60">
        <v>87</v>
      </c>
      <c r="R13" s="60">
        <v>82</v>
      </c>
      <c r="S13" s="60" t="s">
        <v>19</v>
      </c>
      <c r="T13" s="60"/>
      <c r="U13" s="60" t="s">
        <v>100</v>
      </c>
      <c r="V13" s="58">
        <f t="shared" si="0"/>
        <v>87</v>
      </c>
    </row>
    <row r="14" spans="1:22" x14ac:dyDescent="0.25">
      <c r="A14" s="58">
        <v>11</v>
      </c>
      <c r="B14" s="58">
        <v>11146847</v>
      </c>
      <c r="C14" s="60" t="s">
        <v>104</v>
      </c>
      <c r="D14" s="58" t="s">
        <v>105</v>
      </c>
      <c r="E14" s="60">
        <v>184</v>
      </c>
      <c r="F14" s="60">
        <v>79</v>
      </c>
      <c r="G14" s="60" t="s">
        <v>20</v>
      </c>
      <c r="H14" s="60">
        <v>2</v>
      </c>
      <c r="I14" s="60">
        <v>84</v>
      </c>
      <c r="J14" s="60" t="s">
        <v>19</v>
      </c>
      <c r="K14" s="60">
        <v>241</v>
      </c>
      <c r="L14" s="60">
        <v>93</v>
      </c>
      <c r="M14" s="60" t="s">
        <v>17</v>
      </c>
      <c r="N14" s="60">
        <v>86</v>
      </c>
      <c r="O14" s="60">
        <v>86</v>
      </c>
      <c r="P14" s="60" t="s">
        <v>17</v>
      </c>
      <c r="Q14" s="60">
        <v>87</v>
      </c>
      <c r="R14" s="60">
        <v>92</v>
      </c>
      <c r="S14" s="60" t="s">
        <v>18</v>
      </c>
      <c r="T14" s="60"/>
      <c r="U14" s="60" t="s">
        <v>100</v>
      </c>
      <c r="V14" s="58">
        <f t="shared" si="0"/>
        <v>86.8</v>
      </c>
    </row>
    <row r="15" spans="1:22" x14ac:dyDescent="0.25">
      <c r="A15" s="58">
        <v>12</v>
      </c>
      <c r="B15" s="58">
        <v>11146867</v>
      </c>
      <c r="C15" s="60" t="s">
        <v>98</v>
      </c>
      <c r="D15" s="58" t="s">
        <v>125</v>
      </c>
      <c r="E15" s="60">
        <v>184</v>
      </c>
      <c r="F15" s="60">
        <v>87</v>
      </c>
      <c r="G15" s="60" t="s">
        <v>18</v>
      </c>
      <c r="H15" s="60">
        <v>2</v>
      </c>
      <c r="I15" s="60">
        <v>80</v>
      </c>
      <c r="J15" s="60" t="s">
        <v>19</v>
      </c>
      <c r="K15" s="60">
        <v>241</v>
      </c>
      <c r="L15" s="60">
        <v>89</v>
      </c>
      <c r="M15" s="60" t="s">
        <v>18</v>
      </c>
      <c r="N15" s="60">
        <v>86</v>
      </c>
      <c r="O15" s="60">
        <v>89</v>
      </c>
      <c r="P15" s="60" t="s">
        <v>17</v>
      </c>
      <c r="Q15" s="60">
        <v>87</v>
      </c>
      <c r="R15" s="60">
        <v>88</v>
      </c>
      <c r="S15" s="60" t="s">
        <v>19</v>
      </c>
      <c r="T15" s="60"/>
      <c r="U15" s="60" t="s">
        <v>100</v>
      </c>
      <c r="V15" s="58">
        <f t="shared" si="0"/>
        <v>86.6</v>
      </c>
    </row>
    <row r="16" spans="1:22" x14ac:dyDescent="0.25">
      <c r="A16" s="58">
        <v>13</v>
      </c>
      <c r="B16" s="58">
        <v>11146874</v>
      </c>
      <c r="C16" s="60" t="s">
        <v>98</v>
      </c>
      <c r="D16" s="58" t="s">
        <v>132</v>
      </c>
      <c r="E16" s="60">
        <v>184</v>
      </c>
      <c r="F16" s="60">
        <v>87</v>
      </c>
      <c r="G16" s="60" t="s">
        <v>18</v>
      </c>
      <c r="H16" s="60">
        <v>2</v>
      </c>
      <c r="I16" s="60">
        <v>90</v>
      </c>
      <c r="J16" s="60" t="s">
        <v>18</v>
      </c>
      <c r="K16" s="60">
        <v>241</v>
      </c>
      <c r="L16" s="60">
        <v>82</v>
      </c>
      <c r="M16" s="60" t="s">
        <v>18</v>
      </c>
      <c r="N16" s="60">
        <v>86</v>
      </c>
      <c r="O16" s="60">
        <v>85</v>
      </c>
      <c r="P16" s="60" t="s">
        <v>17</v>
      </c>
      <c r="Q16" s="60">
        <v>87</v>
      </c>
      <c r="R16" s="60">
        <v>86</v>
      </c>
      <c r="S16" s="60" t="s">
        <v>19</v>
      </c>
      <c r="T16" s="60"/>
      <c r="U16" s="60" t="s">
        <v>100</v>
      </c>
      <c r="V16" s="58">
        <f t="shared" si="0"/>
        <v>86</v>
      </c>
    </row>
    <row r="17" spans="1:22" x14ac:dyDescent="0.25">
      <c r="A17" s="58">
        <v>14</v>
      </c>
      <c r="B17" s="58">
        <v>11146861</v>
      </c>
      <c r="C17" s="60" t="s">
        <v>98</v>
      </c>
      <c r="D17" s="58" t="s">
        <v>119</v>
      </c>
      <c r="E17" s="60">
        <v>184</v>
      </c>
      <c r="F17" s="60">
        <v>93</v>
      </c>
      <c r="G17" s="60" t="s">
        <v>17</v>
      </c>
      <c r="H17" s="60">
        <v>2</v>
      </c>
      <c r="I17" s="60">
        <v>79</v>
      </c>
      <c r="J17" s="60" t="s">
        <v>20</v>
      </c>
      <c r="K17" s="60">
        <v>241</v>
      </c>
      <c r="L17" s="60">
        <v>89</v>
      </c>
      <c r="M17" s="60" t="s">
        <v>18</v>
      </c>
      <c r="N17" s="60">
        <v>86</v>
      </c>
      <c r="O17" s="60">
        <v>86</v>
      </c>
      <c r="P17" s="60" t="s">
        <v>17</v>
      </c>
      <c r="Q17" s="60">
        <v>87</v>
      </c>
      <c r="R17" s="60">
        <v>82</v>
      </c>
      <c r="S17" s="60" t="s">
        <v>19</v>
      </c>
      <c r="T17" s="60"/>
      <c r="U17" s="60" t="s">
        <v>100</v>
      </c>
      <c r="V17" s="58">
        <f t="shared" si="0"/>
        <v>85.8</v>
      </c>
    </row>
    <row r="18" spans="1:22" x14ac:dyDescent="0.25">
      <c r="A18" s="58">
        <v>15</v>
      </c>
      <c r="B18" s="58">
        <v>11146845</v>
      </c>
      <c r="C18" s="60" t="s">
        <v>98</v>
      </c>
      <c r="D18" s="58" t="s">
        <v>102</v>
      </c>
      <c r="E18" s="60">
        <v>184</v>
      </c>
      <c r="F18" s="60">
        <v>86</v>
      </c>
      <c r="G18" s="60" t="s">
        <v>18</v>
      </c>
      <c r="H18" s="60">
        <v>2</v>
      </c>
      <c r="I18" s="60">
        <v>93</v>
      </c>
      <c r="J18" s="60" t="s">
        <v>17</v>
      </c>
      <c r="K18" s="60">
        <v>41</v>
      </c>
      <c r="L18" s="60">
        <v>86</v>
      </c>
      <c r="M18" s="60" t="s">
        <v>18</v>
      </c>
      <c r="N18" s="60">
        <v>86</v>
      </c>
      <c r="O18" s="60">
        <v>84</v>
      </c>
      <c r="P18" s="60" t="s">
        <v>18</v>
      </c>
      <c r="Q18" s="60">
        <v>87</v>
      </c>
      <c r="R18" s="60">
        <v>78</v>
      </c>
      <c r="S18" s="60" t="s">
        <v>20</v>
      </c>
      <c r="T18" s="60"/>
      <c r="U18" s="60" t="s">
        <v>100</v>
      </c>
      <c r="V18" s="58">
        <f t="shared" si="0"/>
        <v>85.4</v>
      </c>
    </row>
    <row r="19" spans="1:22" x14ac:dyDescent="0.25">
      <c r="A19" s="58">
        <v>16</v>
      </c>
      <c r="B19" s="58">
        <v>11146858</v>
      </c>
      <c r="C19" s="60" t="s">
        <v>98</v>
      </c>
      <c r="D19" s="58" t="s">
        <v>116</v>
      </c>
      <c r="E19" s="60">
        <v>184</v>
      </c>
      <c r="F19" s="60">
        <v>88</v>
      </c>
      <c r="G19" s="60" t="s">
        <v>18</v>
      </c>
      <c r="H19" s="60">
        <v>2</v>
      </c>
      <c r="I19" s="60">
        <v>84</v>
      </c>
      <c r="J19" s="60" t="s">
        <v>19</v>
      </c>
      <c r="K19" s="60">
        <v>241</v>
      </c>
      <c r="L19" s="60">
        <v>86</v>
      </c>
      <c r="M19" s="60" t="s">
        <v>18</v>
      </c>
      <c r="N19" s="60">
        <v>86</v>
      </c>
      <c r="O19" s="60">
        <v>77</v>
      </c>
      <c r="P19" s="60" t="s">
        <v>18</v>
      </c>
      <c r="Q19" s="60">
        <v>87</v>
      </c>
      <c r="R19" s="60">
        <v>90</v>
      </c>
      <c r="S19" s="60" t="s">
        <v>18</v>
      </c>
      <c r="T19" s="60"/>
      <c r="U19" s="60" t="s">
        <v>100</v>
      </c>
      <c r="V19" s="58">
        <f t="shared" si="0"/>
        <v>85</v>
      </c>
    </row>
    <row r="20" spans="1:22" x14ac:dyDescent="0.25">
      <c r="A20" s="58">
        <v>17</v>
      </c>
      <c r="B20" s="58">
        <v>11146859</v>
      </c>
      <c r="C20" s="60" t="s">
        <v>98</v>
      </c>
      <c r="D20" s="58" t="s">
        <v>117</v>
      </c>
      <c r="E20" s="60">
        <v>184</v>
      </c>
      <c r="F20" s="60">
        <v>81</v>
      </c>
      <c r="G20" s="60" t="s">
        <v>19</v>
      </c>
      <c r="H20" s="60">
        <v>2</v>
      </c>
      <c r="I20" s="60">
        <v>86</v>
      </c>
      <c r="J20" s="60" t="s">
        <v>18</v>
      </c>
      <c r="K20" s="60">
        <v>241</v>
      </c>
      <c r="L20" s="60">
        <v>75</v>
      </c>
      <c r="M20" s="60" t="s">
        <v>19</v>
      </c>
      <c r="N20" s="60">
        <v>86</v>
      </c>
      <c r="O20" s="60">
        <v>84</v>
      </c>
      <c r="P20" s="60" t="s">
        <v>18</v>
      </c>
      <c r="Q20" s="60">
        <v>87</v>
      </c>
      <c r="R20" s="60">
        <v>81</v>
      </c>
      <c r="S20" s="60" t="s">
        <v>20</v>
      </c>
      <c r="T20" s="60"/>
      <c r="U20" s="60" t="s">
        <v>100</v>
      </c>
      <c r="V20" s="58">
        <f t="shared" si="0"/>
        <v>81.400000000000006</v>
      </c>
    </row>
    <row r="21" spans="1:22" x14ac:dyDescent="0.25">
      <c r="A21" s="58">
        <v>18</v>
      </c>
      <c r="B21" s="58">
        <v>11146846</v>
      </c>
      <c r="C21" s="60" t="s">
        <v>98</v>
      </c>
      <c r="D21" s="58" t="s">
        <v>103</v>
      </c>
      <c r="E21" s="60">
        <v>184</v>
      </c>
      <c r="F21" s="60">
        <v>81</v>
      </c>
      <c r="G21" s="60" t="s">
        <v>19</v>
      </c>
      <c r="H21" s="60">
        <v>2</v>
      </c>
      <c r="I21" s="60">
        <v>78</v>
      </c>
      <c r="J21" s="60" t="s">
        <v>20</v>
      </c>
      <c r="K21" s="60">
        <v>41</v>
      </c>
      <c r="L21" s="60">
        <v>81</v>
      </c>
      <c r="M21" s="60" t="s">
        <v>18</v>
      </c>
      <c r="N21" s="60">
        <v>86</v>
      </c>
      <c r="O21" s="60">
        <v>80</v>
      </c>
      <c r="P21" s="60" t="s">
        <v>18</v>
      </c>
      <c r="Q21" s="60">
        <v>87</v>
      </c>
      <c r="R21" s="60">
        <v>82</v>
      </c>
      <c r="S21" s="60" t="s">
        <v>19</v>
      </c>
      <c r="T21" s="60"/>
      <c r="U21" s="60" t="s">
        <v>100</v>
      </c>
      <c r="V21" s="58">
        <f t="shared" si="0"/>
        <v>80.400000000000006</v>
      </c>
    </row>
    <row r="22" spans="1:22" x14ac:dyDescent="0.25">
      <c r="A22" s="58">
        <v>19</v>
      </c>
      <c r="B22" s="58">
        <v>11146854</v>
      </c>
      <c r="C22" s="60" t="s">
        <v>98</v>
      </c>
      <c r="D22" s="58" t="s">
        <v>112</v>
      </c>
      <c r="E22" s="60">
        <v>184</v>
      </c>
      <c r="F22" s="60">
        <v>86</v>
      </c>
      <c r="G22" s="60" t="s">
        <v>18</v>
      </c>
      <c r="H22" s="60">
        <v>2</v>
      </c>
      <c r="I22" s="60">
        <v>88</v>
      </c>
      <c r="J22" s="60" t="s">
        <v>18</v>
      </c>
      <c r="K22" s="60">
        <v>241</v>
      </c>
      <c r="L22" s="60">
        <v>74</v>
      </c>
      <c r="M22" s="60" t="s">
        <v>19</v>
      </c>
      <c r="N22" s="60">
        <v>86</v>
      </c>
      <c r="O22" s="60">
        <v>81</v>
      </c>
      <c r="P22" s="60" t="s">
        <v>18</v>
      </c>
      <c r="Q22" s="60">
        <v>87</v>
      </c>
      <c r="R22" s="60">
        <v>72</v>
      </c>
      <c r="S22" s="60" t="s">
        <v>21</v>
      </c>
      <c r="T22" s="60"/>
      <c r="U22" s="60" t="s">
        <v>100</v>
      </c>
      <c r="V22" s="58">
        <f t="shared" si="0"/>
        <v>80.2</v>
      </c>
    </row>
    <row r="23" spans="1:22" x14ac:dyDescent="0.25">
      <c r="A23" s="58">
        <v>20</v>
      </c>
      <c r="B23" s="58">
        <v>11146873</v>
      </c>
      <c r="C23" s="60" t="s">
        <v>104</v>
      </c>
      <c r="D23" s="58" t="s">
        <v>131</v>
      </c>
      <c r="E23" s="60">
        <v>184</v>
      </c>
      <c r="F23" s="60">
        <v>86</v>
      </c>
      <c r="G23" s="60" t="s">
        <v>18</v>
      </c>
      <c r="H23" s="60">
        <v>2</v>
      </c>
      <c r="I23" s="60">
        <v>68</v>
      </c>
      <c r="J23" s="60" t="s">
        <v>21</v>
      </c>
      <c r="K23" s="60">
        <v>41</v>
      </c>
      <c r="L23" s="60">
        <v>71</v>
      </c>
      <c r="M23" s="60" t="s">
        <v>19</v>
      </c>
      <c r="N23" s="60">
        <v>86</v>
      </c>
      <c r="O23" s="60">
        <v>86</v>
      </c>
      <c r="P23" s="60" t="s">
        <v>17</v>
      </c>
      <c r="Q23" s="60">
        <v>87</v>
      </c>
      <c r="R23" s="60">
        <v>85</v>
      </c>
      <c r="S23" s="60" t="s">
        <v>19</v>
      </c>
      <c r="T23" s="60"/>
      <c r="U23" s="60" t="s">
        <v>100</v>
      </c>
      <c r="V23" s="58">
        <f t="shared" si="0"/>
        <v>79.2</v>
      </c>
    </row>
    <row r="24" spans="1:22" x14ac:dyDescent="0.25">
      <c r="A24" s="58">
        <v>21</v>
      </c>
      <c r="B24" s="58">
        <v>11146868</v>
      </c>
      <c r="C24" s="60" t="s">
        <v>104</v>
      </c>
      <c r="D24" s="58" t="s">
        <v>126</v>
      </c>
      <c r="E24" s="60">
        <v>184</v>
      </c>
      <c r="F24" s="60">
        <v>87</v>
      </c>
      <c r="G24" s="60" t="s">
        <v>18</v>
      </c>
      <c r="H24" s="60">
        <v>2</v>
      </c>
      <c r="I24" s="60">
        <v>77</v>
      </c>
      <c r="J24" s="60" t="s">
        <v>20</v>
      </c>
      <c r="K24" s="60">
        <v>41</v>
      </c>
      <c r="L24" s="60">
        <v>79</v>
      </c>
      <c r="M24" s="60" t="s">
        <v>19</v>
      </c>
      <c r="N24" s="60">
        <v>86</v>
      </c>
      <c r="O24" s="60">
        <v>88</v>
      </c>
      <c r="P24" s="60" t="s">
        <v>17</v>
      </c>
      <c r="Q24" s="60">
        <v>87</v>
      </c>
      <c r="R24" s="60">
        <v>64</v>
      </c>
      <c r="S24" s="60" t="s">
        <v>22</v>
      </c>
      <c r="T24" s="60"/>
      <c r="U24" s="60" t="s">
        <v>100</v>
      </c>
      <c r="V24" s="58">
        <f t="shared" si="0"/>
        <v>79</v>
      </c>
    </row>
    <row r="25" spans="1:22" x14ac:dyDescent="0.25">
      <c r="A25" s="58">
        <v>22</v>
      </c>
      <c r="B25" s="58">
        <v>11146866</v>
      </c>
      <c r="C25" s="60" t="s">
        <v>98</v>
      </c>
      <c r="D25" s="58" t="s">
        <v>124</v>
      </c>
      <c r="E25" s="60">
        <v>184</v>
      </c>
      <c r="F25" s="60">
        <v>70</v>
      </c>
      <c r="G25" s="60" t="s">
        <v>21</v>
      </c>
      <c r="H25" s="60">
        <v>2</v>
      </c>
      <c r="I25" s="60">
        <v>85</v>
      </c>
      <c r="J25" s="60" t="s">
        <v>18</v>
      </c>
      <c r="K25" s="60">
        <v>41</v>
      </c>
      <c r="L25" s="60">
        <v>83</v>
      </c>
      <c r="M25" s="60" t="s">
        <v>18</v>
      </c>
      <c r="N25" s="60">
        <v>86</v>
      </c>
      <c r="O25" s="60">
        <v>81</v>
      </c>
      <c r="P25" s="60" t="s">
        <v>18</v>
      </c>
      <c r="Q25" s="60">
        <v>87</v>
      </c>
      <c r="R25" s="60">
        <v>71</v>
      </c>
      <c r="S25" s="60" t="s">
        <v>21</v>
      </c>
      <c r="T25" s="60"/>
      <c r="U25" s="60" t="s">
        <v>100</v>
      </c>
      <c r="V25" s="58">
        <f t="shared" si="0"/>
        <v>78</v>
      </c>
    </row>
    <row r="26" spans="1:22" x14ac:dyDescent="0.25">
      <c r="A26" s="58">
        <v>23</v>
      </c>
      <c r="B26" s="58">
        <v>11146849</v>
      </c>
      <c r="C26" s="60" t="s">
        <v>98</v>
      </c>
      <c r="D26" s="58" t="s">
        <v>107</v>
      </c>
      <c r="E26" s="60">
        <v>184</v>
      </c>
      <c r="F26" s="60">
        <v>61</v>
      </c>
      <c r="G26" s="60" t="s">
        <v>22</v>
      </c>
      <c r="H26" s="60">
        <v>2</v>
      </c>
      <c r="I26" s="60">
        <v>83</v>
      </c>
      <c r="J26" s="60" t="s">
        <v>19</v>
      </c>
      <c r="K26" s="60">
        <v>241</v>
      </c>
      <c r="L26" s="60">
        <v>62</v>
      </c>
      <c r="M26" s="60" t="s">
        <v>20</v>
      </c>
      <c r="N26" s="60">
        <v>86</v>
      </c>
      <c r="O26" s="60">
        <v>65</v>
      </c>
      <c r="P26" s="60" t="s">
        <v>20</v>
      </c>
      <c r="Q26" s="60">
        <v>87</v>
      </c>
      <c r="R26" s="60">
        <v>74</v>
      </c>
      <c r="S26" s="60" t="s">
        <v>21</v>
      </c>
      <c r="T26" s="60"/>
      <c r="U26" s="60" t="s">
        <v>100</v>
      </c>
      <c r="V26" s="58">
        <f t="shared" si="0"/>
        <v>69</v>
      </c>
    </row>
    <row r="27" spans="1:22" x14ac:dyDescent="0.25">
      <c r="A27" s="58">
        <v>24</v>
      </c>
      <c r="B27" s="58">
        <v>11146862</v>
      </c>
      <c r="C27" s="60" t="s">
        <v>98</v>
      </c>
      <c r="D27" s="58" t="s">
        <v>120</v>
      </c>
      <c r="E27" s="60">
        <v>184</v>
      </c>
      <c r="F27" s="60">
        <v>76</v>
      </c>
      <c r="G27" s="60" t="s">
        <v>20</v>
      </c>
      <c r="H27" s="60">
        <v>2</v>
      </c>
      <c r="I27" s="60">
        <v>73</v>
      </c>
      <c r="J27" s="60" t="s">
        <v>21</v>
      </c>
      <c r="K27" s="60">
        <v>241</v>
      </c>
      <c r="L27" s="60">
        <v>52</v>
      </c>
      <c r="M27" s="60" t="s">
        <v>21</v>
      </c>
      <c r="N27" s="60">
        <v>86</v>
      </c>
      <c r="O27" s="60">
        <v>81</v>
      </c>
      <c r="P27" s="60" t="s">
        <v>18</v>
      </c>
      <c r="Q27" s="60">
        <v>87</v>
      </c>
      <c r="R27" s="60">
        <v>63</v>
      </c>
      <c r="S27" s="60" t="s">
        <v>22</v>
      </c>
      <c r="T27" s="60"/>
      <c r="U27" s="60" t="s">
        <v>100</v>
      </c>
      <c r="V27" s="58">
        <f t="shared" si="0"/>
        <v>69</v>
      </c>
    </row>
    <row r="28" spans="1:22" x14ac:dyDescent="0.25">
      <c r="A28" s="58">
        <v>25</v>
      </c>
      <c r="B28" s="58">
        <v>1146843</v>
      </c>
      <c r="C28" s="60" t="s">
        <v>98</v>
      </c>
      <c r="D28" s="58" t="s">
        <v>99</v>
      </c>
      <c r="E28" s="60">
        <v>184</v>
      </c>
      <c r="F28" s="60">
        <v>65</v>
      </c>
      <c r="G28" s="60" t="s">
        <v>22</v>
      </c>
      <c r="H28" s="60">
        <v>2</v>
      </c>
      <c r="I28" s="60">
        <v>77</v>
      </c>
      <c r="J28" s="60" t="s">
        <v>20</v>
      </c>
      <c r="K28" s="60">
        <v>41</v>
      </c>
      <c r="L28" s="60">
        <v>55</v>
      </c>
      <c r="M28" s="60" t="s">
        <v>21</v>
      </c>
      <c r="N28" s="60">
        <v>86</v>
      </c>
      <c r="O28" s="60">
        <v>73</v>
      </c>
      <c r="P28" s="60" t="s">
        <v>19</v>
      </c>
      <c r="Q28" s="60">
        <v>87</v>
      </c>
      <c r="R28" s="60">
        <v>55</v>
      </c>
      <c r="S28" s="60" t="s">
        <v>23</v>
      </c>
      <c r="T28" s="60"/>
      <c r="U28" s="60" t="s">
        <v>100</v>
      </c>
      <c r="V28" s="58">
        <f t="shared" si="0"/>
        <v>65</v>
      </c>
    </row>
    <row r="29" spans="1:22" x14ac:dyDescent="0.25">
      <c r="A29" s="58">
        <v>26</v>
      </c>
      <c r="B29" s="58">
        <v>11146864</v>
      </c>
      <c r="C29" s="60" t="s">
        <v>98</v>
      </c>
      <c r="D29" s="58" t="s">
        <v>122</v>
      </c>
      <c r="E29" s="60">
        <v>184</v>
      </c>
      <c r="F29" s="60">
        <v>75</v>
      </c>
      <c r="G29" s="60" t="s">
        <v>21</v>
      </c>
      <c r="H29" s="60">
        <v>2</v>
      </c>
      <c r="I29" s="60">
        <v>69</v>
      </c>
      <c r="J29" s="60" t="s">
        <v>21</v>
      </c>
      <c r="K29" s="60">
        <v>241</v>
      </c>
      <c r="L29" s="60">
        <v>46</v>
      </c>
      <c r="M29" s="60" t="s">
        <v>22</v>
      </c>
      <c r="N29" s="60">
        <v>86</v>
      </c>
      <c r="O29" s="60">
        <v>69</v>
      </c>
      <c r="P29" s="60" t="s">
        <v>19</v>
      </c>
      <c r="Q29" s="60">
        <v>87</v>
      </c>
      <c r="R29" s="60">
        <v>66</v>
      </c>
      <c r="S29" s="60" t="s">
        <v>22</v>
      </c>
      <c r="T29" s="60"/>
      <c r="U29" s="60" t="s">
        <v>100</v>
      </c>
      <c r="V29" s="58">
        <f t="shared" si="0"/>
        <v>65</v>
      </c>
    </row>
    <row r="30" spans="1:22" x14ac:dyDescent="0.25">
      <c r="A30" s="58">
        <v>27</v>
      </c>
      <c r="B30" s="58">
        <v>11146844</v>
      </c>
      <c r="C30" s="60" t="s">
        <v>98</v>
      </c>
      <c r="D30" s="58" t="s">
        <v>101</v>
      </c>
      <c r="E30" s="60">
        <v>184</v>
      </c>
      <c r="F30" s="60">
        <v>73</v>
      </c>
      <c r="G30" s="60" t="s">
        <v>21</v>
      </c>
      <c r="H30" s="60">
        <v>2</v>
      </c>
      <c r="I30" s="60">
        <v>74</v>
      </c>
      <c r="J30" s="60" t="s">
        <v>20</v>
      </c>
      <c r="K30" s="60">
        <v>241</v>
      </c>
      <c r="L30" s="60">
        <v>41</v>
      </c>
      <c r="M30" s="60" t="s">
        <v>23</v>
      </c>
      <c r="N30" s="60">
        <v>86</v>
      </c>
      <c r="O30" s="60">
        <v>75</v>
      </c>
      <c r="P30" s="60" t="s">
        <v>18</v>
      </c>
      <c r="Q30" s="60">
        <v>87</v>
      </c>
      <c r="R30" s="60">
        <v>55</v>
      </c>
      <c r="S30" s="60" t="s">
        <v>23</v>
      </c>
      <c r="T30" s="60"/>
      <c r="U30" s="60" t="s">
        <v>100</v>
      </c>
      <c r="V30" s="58">
        <f t="shared" si="0"/>
        <v>63.6</v>
      </c>
    </row>
    <row r="31" spans="1:22" x14ac:dyDescent="0.25">
      <c r="A31" s="58">
        <v>28</v>
      </c>
      <c r="B31" s="58">
        <v>11146865</v>
      </c>
      <c r="C31" s="60" t="s">
        <v>98</v>
      </c>
      <c r="D31" s="58" t="s">
        <v>123</v>
      </c>
      <c r="E31" s="60">
        <v>184</v>
      </c>
      <c r="F31" s="60">
        <v>71</v>
      </c>
      <c r="G31" s="60" t="s">
        <v>21</v>
      </c>
      <c r="H31" s="60">
        <v>2</v>
      </c>
      <c r="I31" s="60">
        <v>77</v>
      </c>
      <c r="J31" s="60" t="s">
        <v>20</v>
      </c>
      <c r="K31" s="60">
        <v>241</v>
      </c>
      <c r="L31" s="60">
        <v>47</v>
      </c>
      <c r="M31" s="60" t="s">
        <v>22</v>
      </c>
      <c r="N31" s="60">
        <v>86</v>
      </c>
      <c r="O31" s="60">
        <v>63</v>
      </c>
      <c r="P31" s="60" t="s">
        <v>20</v>
      </c>
      <c r="Q31" s="60">
        <v>87</v>
      </c>
      <c r="R31" s="60">
        <v>54</v>
      </c>
      <c r="S31" s="60" t="s">
        <v>23</v>
      </c>
      <c r="T31" s="60"/>
      <c r="U31" s="60" t="s">
        <v>100</v>
      </c>
      <c r="V31" s="58">
        <f t="shared" si="0"/>
        <v>62.4</v>
      </c>
    </row>
    <row r="32" spans="1:22" x14ac:dyDescent="0.25">
      <c r="A32" s="58">
        <v>29</v>
      </c>
      <c r="B32" s="58">
        <v>11146869</v>
      </c>
      <c r="C32" s="60" t="s">
        <v>104</v>
      </c>
      <c r="D32" s="58" t="s">
        <v>127</v>
      </c>
      <c r="E32" s="60">
        <v>184</v>
      </c>
      <c r="F32" s="60">
        <v>70</v>
      </c>
      <c r="G32" s="60" t="s">
        <v>21</v>
      </c>
      <c r="H32" s="60">
        <v>2</v>
      </c>
      <c r="I32" s="60">
        <v>62</v>
      </c>
      <c r="J32" s="60" t="s">
        <v>22</v>
      </c>
      <c r="K32" s="60">
        <v>41</v>
      </c>
      <c r="L32" s="60">
        <v>72</v>
      </c>
      <c r="M32" s="60" t="s">
        <v>19</v>
      </c>
      <c r="N32" s="60">
        <v>86</v>
      </c>
      <c r="O32" s="60">
        <v>60</v>
      </c>
      <c r="P32" s="60" t="s">
        <v>20</v>
      </c>
      <c r="Q32" s="60">
        <v>87</v>
      </c>
      <c r="R32" s="60">
        <v>48</v>
      </c>
      <c r="S32" s="60" t="s">
        <v>24</v>
      </c>
      <c r="T32" s="60"/>
      <c r="U32" s="60" t="s">
        <v>100</v>
      </c>
      <c r="V32" s="58">
        <f t="shared" si="0"/>
        <v>62.4</v>
      </c>
    </row>
    <row r="33" spans="1:22" x14ac:dyDescent="0.25">
      <c r="A33" s="58">
        <v>30</v>
      </c>
      <c r="B33" s="58">
        <v>11146870</v>
      </c>
      <c r="C33" s="60" t="s">
        <v>104</v>
      </c>
      <c r="D33" s="58" t="s">
        <v>128</v>
      </c>
      <c r="E33" s="60">
        <v>184</v>
      </c>
      <c r="F33" s="60">
        <v>73</v>
      </c>
      <c r="G33" s="60" t="s">
        <v>21</v>
      </c>
      <c r="H33" s="60">
        <v>2</v>
      </c>
      <c r="I33" s="60">
        <v>71</v>
      </c>
      <c r="J33" s="60" t="s">
        <v>21</v>
      </c>
      <c r="K33" s="60">
        <v>241</v>
      </c>
      <c r="L33" s="60">
        <v>50</v>
      </c>
      <c r="M33" s="60" t="s">
        <v>22</v>
      </c>
      <c r="N33" s="60">
        <v>86</v>
      </c>
      <c r="O33" s="60">
        <v>65</v>
      </c>
      <c r="P33" s="60" t="s">
        <v>20</v>
      </c>
      <c r="Q33" s="60">
        <v>87</v>
      </c>
      <c r="R33" s="60">
        <v>51</v>
      </c>
      <c r="S33" s="60" t="s">
        <v>23</v>
      </c>
      <c r="T33" s="60"/>
      <c r="U33" s="60" t="s">
        <v>100</v>
      </c>
      <c r="V33" s="58">
        <f t="shared" si="0"/>
        <v>62</v>
      </c>
    </row>
    <row r="34" spans="1:22" x14ac:dyDescent="0.25">
      <c r="A34" s="58">
        <v>31</v>
      </c>
      <c r="B34" s="58">
        <v>11146852</v>
      </c>
      <c r="C34" s="60" t="s">
        <v>104</v>
      </c>
      <c r="D34" s="58" t="s">
        <v>110</v>
      </c>
      <c r="E34" s="60">
        <v>184</v>
      </c>
      <c r="F34" s="60">
        <v>80</v>
      </c>
      <c r="G34" s="60" t="s">
        <v>20</v>
      </c>
      <c r="H34" s="60">
        <v>2</v>
      </c>
      <c r="I34" s="60">
        <v>61</v>
      </c>
      <c r="J34" s="60" t="s">
        <v>22</v>
      </c>
      <c r="K34" s="60">
        <v>241</v>
      </c>
      <c r="L34" s="60">
        <v>52</v>
      </c>
      <c r="M34" s="60" t="s">
        <v>21</v>
      </c>
      <c r="N34" s="60">
        <v>86</v>
      </c>
      <c r="O34" s="60">
        <v>59</v>
      </c>
      <c r="P34" s="60" t="s">
        <v>20</v>
      </c>
      <c r="Q34" s="60">
        <v>87</v>
      </c>
      <c r="R34" s="60">
        <v>56</v>
      </c>
      <c r="S34" s="60" t="s">
        <v>23</v>
      </c>
      <c r="T34" s="60"/>
      <c r="U34" s="60" t="s">
        <v>100</v>
      </c>
      <c r="V34" s="58">
        <f t="shared" si="0"/>
        <v>61.6</v>
      </c>
    </row>
    <row r="35" spans="1:22" x14ac:dyDescent="0.25">
      <c r="A35" s="58">
        <v>32</v>
      </c>
      <c r="B35" s="58">
        <v>11146855</v>
      </c>
      <c r="C35" s="60" t="s">
        <v>104</v>
      </c>
      <c r="D35" s="58" t="s">
        <v>113</v>
      </c>
      <c r="E35" s="60">
        <v>184</v>
      </c>
      <c r="F35" s="60">
        <v>80</v>
      </c>
      <c r="G35" s="60" t="s">
        <v>20</v>
      </c>
      <c r="H35" s="60">
        <v>2</v>
      </c>
      <c r="I35" s="60">
        <v>61</v>
      </c>
      <c r="J35" s="60" t="s">
        <v>22</v>
      </c>
      <c r="K35" s="60">
        <v>241</v>
      </c>
      <c r="L35" s="60">
        <v>44</v>
      </c>
      <c r="M35" s="60" t="s">
        <v>22</v>
      </c>
      <c r="N35" s="60">
        <v>86</v>
      </c>
      <c r="O35" s="60">
        <v>69</v>
      </c>
      <c r="P35" s="60" t="s">
        <v>19</v>
      </c>
      <c r="Q35" s="60">
        <v>87</v>
      </c>
      <c r="R35" s="60">
        <v>52</v>
      </c>
      <c r="S35" s="60" t="s">
        <v>23</v>
      </c>
      <c r="T35" s="60"/>
      <c r="U35" s="60" t="s">
        <v>100</v>
      </c>
      <c r="V35" s="58">
        <f t="shared" si="0"/>
        <v>61.2</v>
      </c>
    </row>
    <row r="36" spans="1:22" x14ac:dyDescent="0.25">
      <c r="A36" s="58">
        <v>33</v>
      </c>
      <c r="B36" s="58">
        <v>11146851</v>
      </c>
      <c r="C36" s="60" t="s">
        <v>104</v>
      </c>
      <c r="D36" s="58" t="s">
        <v>109</v>
      </c>
      <c r="E36" s="60">
        <v>184</v>
      </c>
      <c r="F36" s="60">
        <v>58</v>
      </c>
      <c r="G36" s="60" t="s">
        <v>23</v>
      </c>
      <c r="H36" s="60">
        <v>2</v>
      </c>
      <c r="I36" s="60">
        <v>73</v>
      </c>
      <c r="J36" s="60" t="s">
        <v>21</v>
      </c>
      <c r="K36" s="60">
        <v>241</v>
      </c>
      <c r="L36" s="60">
        <v>52</v>
      </c>
      <c r="M36" s="60" t="s">
        <v>21</v>
      </c>
      <c r="N36" s="60">
        <v>86</v>
      </c>
      <c r="O36" s="60">
        <v>58</v>
      </c>
      <c r="P36" s="60" t="s">
        <v>20</v>
      </c>
      <c r="Q36" s="60">
        <v>87</v>
      </c>
      <c r="R36" s="60">
        <v>35</v>
      </c>
      <c r="S36" s="60" t="s">
        <v>24</v>
      </c>
      <c r="T36" s="60"/>
      <c r="U36" s="60" t="s">
        <v>100</v>
      </c>
      <c r="V36" s="58">
        <f t="shared" si="0"/>
        <v>55.2</v>
      </c>
    </row>
    <row r="37" spans="1:22" x14ac:dyDescent="0.25">
      <c r="A37" s="58">
        <v>34</v>
      </c>
      <c r="B37" s="58">
        <v>11146875</v>
      </c>
      <c r="C37" s="60" t="s">
        <v>104</v>
      </c>
      <c r="D37" s="58" t="s">
        <v>133</v>
      </c>
      <c r="E37" s="60">
        <v>184</v>
      </c>
      <c r="F37" s="60">
        <v>72</v>
      </c>
      <c r="G37" s="60" t="s">
        <v>21</v>
      </c>
      <c r="H37" s="60">
        <v>2</v>
      </c>
      <c r="I37" s="60">
        <v>59</v>
      </c>
      <c r="J37" s="60" t="s">
        <v>23</v>
      </c>
      <c r="K37" s="60">
        <v>241</v>
      </c>
      <c r="L37" s="60">
        <v>35</v>
      </c>
      <c r="M37" s="60" t="s">
        <v>24</v>
      </c>
      <c r="N37" s="60">
        <v>86</v>
      </c>
      <c r="O37" s="60">
        <v>56</v>
      </c>
      <c r="P37" s="60" t="s">
        <v>21</v>
      </c>
      <c r="Q37" s="60">
        <v>87</v>
      </c>
      <c r="R37" s="60">
        <v>54</v>
      </c>
      <c r="S37" s="60" t="s">
        <v>23</v>
      </c>
      <c r="T37" s="60"/>
      <c r="U37" s="60" t="s">
        <v>100</v>
      </c>
      <c r="V37" s="58">
        <f t="shared" si="0"/>
        <v>55.2</v>
      </c>
    </row>
  </sheetData>
  <sortState ref="B4:V37">
    <sortCondition descending="1" ref="V4:V37"/>
  </sortState>
  <mergeCells count="2">
    <mergeCell ref="A1:V1"/>
    <mergeCell ref="A2:V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sqref="A1:J1"/>
    </sheetView>
  </sheetViews>
  <sheetFormatPr defaultRowHeight="13.2" x14ac:dyDescent="0.25"/>
  <cols>
    <col min="1" max="1" width="10.6640625" customWidth="1"/>
    <col min="3" max="3" width="10.6640625" customWidth="1"/>
    <col min="4" max="4" width="9.109375" style="5"/>
    <col min="5" max="9" width="7.33203125" customWidth="1"/>
    <col min="10" max="10" width="11.6640625" customWidth="1"/>
  </cols>
  <sheetData>
    <row r="1" spans="1:21" s="1" customFormat="1" ht="15.6" x14ac:dyDescent="0.3">
      <c r="A1" s="68"/>
      <c r="B1" s="68"/>
      <c r="C1" s="68"/>
      <c r="D1" s="68"/>
      <c r="E1" s="68"/>
      <c r="F1" s="68"/>
      <c r="G1" s="68"/>
      <c r="H1" s="68"/>
      <c r="I1" s="68"/>
      <c r="J1" s="68"/>
    </row>
    <row r="2" spans="1:21" s="1" customFormat="1" ht="17.25" customHeight="1" x14ac:dyDescent="0.3">
      <c r="A2" s="69" t="s">
        <v>27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s="1" customFormat="1" ht="16.5" customHeight="1" x14ac:dyDescent="0.3">
      <c r="A3" s="70" t="s">
        <v>26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1:21" s="1" customFormat="1" ht="18" customHeight="1" x14ac:dyDescent="0.3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1:21" s="1" customFormat="1" ht="0.75" hidden="1" customHeight="1" x14ac:dyDescent="0.3">
      <c r="D5" s="2"/>
    </row>
    <row r="6" spans="1:21" s="1" customFormat="1" ht="9" hidden="1" customHeight="1" x14ac:dyDescent="0.3">
      <c r="A6" s="3"/>
      <c r="B6" s="3"/>
      <c r="C6" s="3"/>
      <c r="D6" s="4"/>
      <c r="E6" s="3"/>
      <c r="F6" s="3"/>
      <c r="G6" s="3"/>
      <c r="H6" s="3"/>
      <c r="I6" s="3"/>
      <c r="J6" s="3"/>
    </row>
    <row r="7" spans="1:21" s="12" customFormat="1" ht="35.25" customHeight="1" x14ac:dyDescent="0.25">
      <c r="A7" s="71" t="s">
        <v>1</v>
      </c>
      <c r="B7" s="71" t="s">
        <v>2</v>
      </c>
      <c r="C7" s="71" t="s">
        <v>3</v>
      </c>
      <c r="D7" s="73" t="s">
        <v>4</v>
      </c>
      <c r="E7" s="75" t="s">
        <v>5</v>
      </c>
      <c r="F7" s="76"/>
      <c r="G7" s="76"/>
      <c r="H7" s="76"/>
      <c r="I7" s="77"/>
      <c r="J7" s="71" t="s">
        <v>6</v>
      </c>
      <c r="K7" s="67" t="s">
        <v>14</v>
      </c>
      <c r="L7" s="67"/>
      <c r="M7" s="67"/>
      <c r="N7" s="67"/>
      <c r="O7" s="67"/>
      <c r="P7" s="67"/>
      <c r="Q7" s="67"/>
      <c r="R7" s="67"/>
      <c r="S7" s="67"/>
      <c r="T7" s="67" t="s">
        <v>15</v>
      </c>
      <c r="U7" s="67" t="s">
        <v>16</v>
      </c>
    </row>
    <row r="8" spans="1:21" s="12" customFormat="1" ht="38.25" customHeight="1" x14ac:dyDescent="0.25">
      <c r="A8" s="72"/>
      <c r="B8" s="72"/>
      <c r="C8" s="72"/>
      <c r="D8" s="74"/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2"/>
      <c r="K8" s="8" t="s">
        <v>17</v>
      </c>
      <c r="L8" s="8" t="s">
        <v>18</v>
      </c>
      <c r="M8" s="8" t="s">
        <v>19</v>
      </c>
      <c r="N8" s="8" t="s">
        <v>20</v>
      </c>
      <c r="O8" s="8" t="s">
        <v>21</v>
      </c>
      <c r="P8" s="8" t="s">
        <v>22</v>
      </c>
      <c r="Q8" s="8" t="s">
        <v>23</v>
      </c>
      <c r="R8" s="8" t="s">
        <v>24</v>
      </c>
      <c r="S8" s="8" t="s">
        <v>25</v>
      </c>
      <c r="T8" s="67"/>
      <c r="U8" s="67"/>
    </row>
    <row r="9" spans="1:21" s="12" customFormat="1" ht="26.25" customHeight="1" x14ac:dyDescent="0.25">
      <c r="A9" s="10">
        <v>25</v>
      </c>
      <c r="B9" s="10">
        <v>23</v>
      </c>
      <c r="C9" s="10">
        <v>2</v>
      </c>
      <c r="D9" s="11">
        <f>(B9/A9)*100</f>
        <v>92</v>
      </c>
      <c r="E9" s="6">
        <v>0</v>
      </c>
      <c r="F9" s="6">
        <v>1</v>
      </c>
      <c r="G9" s="6">
        <v>10</v>
      </c>
      <c r="H9" s="6">
        <v>11</v>
      </c>
      <c r="I9" s="6">
        <v>1</v>
      </c>
      <c r="J9" s="10">
        <f>SUM(E9:I9)</f>
        <v>23</v>
      </c>
      <c r="K9" s="6">
        <v>6</v>
      </c>
      <c r="L9" s="6">
        <v>10</v>
      </c>
      <c r="M9" s="6">
        <v>26</v>
      </c>
      <c r="N9" s="6">
        <v>30</v>
      </c>
      <c r="O9" s="6">
        <v>19</v>
      </c>
      <c r="P9" s="6">
        <v>21</v>
      </c>
      <c r="Q9" s="6">
        <v>9</v>
      </c>
      <c r="R9" s="6">
        <v>2</v>
      </c>
      <c r="S9" s="6">
        <v>2</v>
      </c>
      <c r="T9" s="6">
        <f>SUM(K9:S9)</f>
        <v>125</v>
      </c>
      <c r="U9" s="9">
        <v>58.3</v>
      </c>
    </row>
    <row r="10" spans="1:21" s="12" customFormat="1" ht="8.25" customHeight="1" x14ac:dyDescent="0.25">
      <c r="D10" s="13"/>
    </row>
    <row r="11" spans="1:21" s="12" customFormat="1" ht="4.5" hidden="1" customHeight="1" x14ac:dyDescent="0.25">
      <c r="D11" s="13"/>
    </row>
    <row r="12" spans="1:21" s="12" customFormat="1" ht="13.5" customHeight="1" x14ac:dyDescent="0.25">
      <c r="A12" s="105" t="s">
        <v>12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</row>
    <row r="13" spans="1:21" s="12" customFormat="1" ht="33.75" customHeight="1" x14ac:dyDescent="0.25">
      <c r="A13" s="71" t="s">
        <v>1</v>
      </c>
      <c r="B13" s="71" t="s">
        <v>2</v>
      </c>
      <c r="C13" s="71" t="s">
        <v>3</v>
      </c>
      <c r="D13" s="73" t="s">
        <v>4</v>
      </c>
      <c r="E13" s="75" t="s">
        <v>5</v>
      </c>
      <c r="F13" s="76"/>
      <c r="G13" s="76"/>
      <c r="H13" s="76"/>
      <c r="I13" s="77"/>
      <c r="J13" s="71" t="s">
        <v>6</v>
      </c>
      <c r="K13" s="67" t="s">
        <v>14</v>
      </c>
      <c r="L13" s="67"/>
      <c r="M13" s="67"/>
      <c r="N13" s="67"/>
      <c r="O13" s="67"/>
      <c r="P13" s="67"/>
      <c r="Q13" s="67"/>
      <c r="R13" s="67"/>
      <c r="S13" s="67"/>
      <c r="T13" s="67" t="s">
        <v>15</v>
      </c>
      <c r="U13" s="67" t="s">
        <v>16</v>
      </c>
    </row>
    <row r="14" spans="1:21" s="12" customFormat="1" ht="36" customHeight="1" x14ac:dyDescent="0.25">
      <c r="A14" s="72"/>
      <c r="B14" s="72"/>
      <c r="C14" s="72"/>
      <c r="D14" s="74"/>
      <c r="E14" s="7" t="s">
        <v>7</v>
      </c>
      <c r="F14" s="7" t="s">
        <v>8</v>
      </c>
      <c r="G14" s="7" t="s">
        <v>9</v>
      </c>
      <c r="H14" s="7" t="s">
        <v>10</v>
      </c>
      <c r="I14" s="7" t="s">
        <v>11</v>
      </c>
      <c r="J14" s="72"/>
      <c r="K14" s="8" t="s">
        <v>17</v>
      </c>
      <c r="L14" s="8" t="s">
        <v>18</v>
      </c>
      <c r="M14" s="8" t="s">
        <v>19</v>
      </c>
      <c r="N14" s="8" t="s">
        <v>20</v>
      </c>
      <c r="O14" s="8" t="s">
        <v>21</v>
      </c>
      <c r="P14" s="8" t="s">
        <v>22</v>
      </c>
      <c r="Q14" s="8" t="s">
        <v>23</v>
      </c>
      <c r="R14" s="8" t="s">
        <v>24</v>
      </c>
      <c r="S14" s="8" t="s">
        <v>25</v>
      </c>
      <c r="T14" s="67"/>
      <c r="U14" s="67"/>
    </row>
    <row r="15" spans="1:21" s="12" customFormat="1" ht="27" customHeight="1" x14ac:dyDescent="0.25">
      <c r="A15" s="10">
        <v>12</v>
      </c>
      <c r="B15" s="10">
        <v>12</v>
      </c>
      <c r="C15" s="10">
        <v>0</v>
      </c>
      <c r="D15" s="11">
        <f>(B15/A15)*100</f>
        <v>100</v>
      </c>
      <c r="E15" s="6">
        <v>0</v>
      </c>
      <c r="F15" s="6">
        <v>0</v>
      </c>
      <c r="G15" s="6">
        <v>4</v>
      </c>
      <c r="H15" s="6">
        <v>7</v>
      </c>
      <c r="I15" s="6">
        <v>1</v>
      </c>
      <c r="J15" s="10">
        <f>SUM(E15:I15)</f>
        <v>12</v>
      </c>
      <c r="K15" s="6">
        <v>5</v>
      </c>
      <c r="L15" s="6">
        <v>6</v>
      </c>
      <c r="M15" s="6">
        <v>13</v>
      </c>
      <c r="N15" s="6">
        <v>16</v>
      </c>
      <c r="O15" s="6">
        <v>7</v>
      </c>
      <c r="P15" s="6">
        <v>9</v>
      </c>
      <c r="Q15" s="6">
        <v>3</v>
      </c>
      <c r="R15" s="6">
        <v>1</v>
      </c>
      <c r="S15" s="6">
        <v>0</v>
      </c>
      <c r="T15" s="6">
        <f>SUM(K15:S15)</f>
        <v>60</v>
      </c>
      <c r="U15" s="9">
        <v>62.916666666666664</v>
      </c>
    </row>
    <row r="16" spans="1:21" s="12" customFormat="1" ht="6.75" customHeight="1" x14ac:dyDescent="0.25">
      <c r="D16" s="13"/>
    </row>
    <row r="17" spans="1:21" s="12" customFormat="1" ht="2.25" customHeight="1" x14ac:dyDescent="0.25">
      <c r="D17" s="13"/>
    </row>
    <row r="18" spans="1:21" s="12" customFormat="1" ht="14.4" x14ac:dyDescent="0.25">
      <c r="A18" s="105" t="s">
        <v>13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</row>
    <row r="19" spans="1:21" s="12" customFormat="1" ht="30" customHeight="1" x14ac:dyDescent="0.25">
      <c r="A19" s="71" t="s">
        <v>1</v>
      </c>
      <c r="B19" s="71" t="s">
        <v>2</v>
      </c>
      <c r="C19" s="71" t="s">
        <v>3</v>
      </c>
      <c r="D19" s="73" t="s">
        <v>4</v>
      </c>
      <c r="E19" s="75" t="s">
        <v>5</v>
      </c>
      <c r="F19" s="76"/>
      <c r="G19" s="76"/>
      <c r="H19" s="76"/>
      <c r="I19" s="77"/>
      <c r="J19" s="71" t="s">
        <v>6</v>
      </c>
      <c r="K19" s="67" t="s">
        <v>14</v>
      </c>
      <c r="L19" s="67"/>
      <c r="M19" s="67"/>
      <c r="N19" s="67"/>
      <c r="O19" s="67"/>
      <c r="P19" s="67"/>
      <c r="Q19" s="67"/>
      <c r="R19" s="67"/>
      <c r="S19" s="67"/>
      <c r="T19" s="67" t="s">
        <v>15</v>
      </c>
      <c r="U19" s="67" t="s">
        <v>16</v>
      </c>
    </row>
    <row r="20" spans="1:21" s="12" customFormat="1" ht="38.25" customHeight="1" x14ac:dyDescent="0.25">
      <c r="A20" s="72"/>
      <c r="B20" s="72"/>
      <c r="C20" s="72"/>
      <c r="D20" s="74"/>
      <c r="E20" s="7" t="s">
        <v>7</v>
      </c>
      <c r="F20" s="7" t="s">
        <v>8</v>
      </c>
      <c r="G20" s="7" t="s">
        <v>9</v>
      </c>
      <c r="H20" s="7" t="s">
        <v>10</v>
      </c>
      <c r="I20" s="7" t="s">
        <v>11</v>
      </c>
      <c r="J20" s="72"/>
      <c r="K20" s="8" t="s">
        <v>17</v>
      </c>
      <c r="L20" s="8" t="s">
        <v>18</v>
      </c>
      <c r="M20" s="8" t="s">
        <v>19</v>
      </c>
      <c r="N20" s="8" t="s">
        <v>20</v>
      </c>
      <c r="O20" s="8" t="s">
        <v>21</v>
      </c>
      <c r="P20" s="8" t="s">
        <v>22</v>
      </c>
      <c r="Q20" s="8" t="s">
        <v>23</v>
      </c>
      <c r="R20" s="8" t="s">
        <v>24</v>
      </c>
      <c r="S20" s="8" t="s">
        <v>25</v>
      </c>
      <c r="T20" s="67"/>
      <c r="U20" s="67"/>
    </row>
    <row r="21" spans="1:21" s="12" customFormat="1" ht="27" customHeight="1" x14ac:dyDescent="0.25">
      <c r="A21" s="10">
        <v>13</v>
      </c>
      <c r="B21" s="10">
        <v>11</v>
      </c>
      <c r="C21" s="10">
        <v>2</v>
      </c>
      <c r="D21" s="11">
        <f>(B21/A21)*100</f>
        <v>84.615384615384613</v>
      </c>
      <c r="E21" s="6">
        <v>0</v>
      </c>
      <c r="F21" s="6">
        <v>1</v>
      </c>
      <c r="G21" s="6">
        <v>6</v>
      </c>
      <c r="H21" s="6">
        <v>4</v>
      </c>
      <c r="I21" s="6">
        <v>0</v>
      </c>
      <c r="J21" s="10">
        <f>SUM(E21:I21)</f>
        <v>11</v>
      </c>
      <c r="K21" s="6">
        <v>1</v>
      </c>
      <c r="L21" s="6">
        <v>4</v>
      </c>
      <c r="M21" s="6">
        <v>13</v>
      </c>
      <c r="N21" s="6">
        <v>14</v>
      </c>
      <c r="O21" s="6">
        <v>12</v>
      </c>
      <c r="P21" s="6">
        <v>12</v>
      </c>
      <c r="Q21" s="6">
        <v>6</v>
      </c>
      <c r="R21" s="6">
        <v>1</v>
      </c>
      <c r="S21" s="6">
        <v>2</v>
      </c>
      <c r="T21" s="6">
        <f>SUM(K21:S21)</f>
        <v>65</v>
      </c>
      <c r="U21" s="9">
        <v>54.038461538461533</v>
      </c>
    </row>
    <row r="22" spans="1:21" ht="8.25" customHeight="1" x14ac:dyDescent="0.25"/>
    <row r="23" spans="1:21" ht="2.25" hidden="1" customHeight="1" x14ac:dyDescent="0.25"/>
    <row r="24" spans="1:21" hidden="1" x14ac:dyDescent="0.25"/>
  </sheetData>
  <mergeCells count="33">
    <mergeCell ref="A1:J1"/>
    <mergeCell ref="A7:A8"/>
    <mergeCell ref="B7:B8"/>
    <mergeCell ref="C7:C8"/>
    <mergeCell ref="A19:A20"/>
    <mergeCell ref="B19:B20"/>
    <mergeCell ref="C19:C20"/>
    <mergeCell ref="C13:C14"/>
    <mergeCell ref="D13:D14"/>
    <mergeCell ref="A13:A14"/>
    <mergeCell ref="B13:B14"/>
    <mergeCell ref="A2:U2"/>
    <mergeCell ref="A3:U3"/>
    <mergeCell ref="A4:U4"/>
    <mergeCell ref="A12:U12"/>
    <mergeCell ref="A18:U18"/>
    <mergeCell ref="K19:S19"/>
    <mergeCell ref="T19:T20"/>
    <mergeCell ref="U19:U20"/>
    <mergeCell ref="D19:D20"/>
    <mergeCell ref="E19:I19"/>
    <mergeCell ref="J19:J20"/>
    <mergeCell ref="T7:T8"/>
    <mergeCell ref="U7:U8"/>
    <mergeCell ref="K13:S13"/>
    <mergeCell ref="T13:T14"/>
    <mergeCell ref="U13:U14"/>
    <mergeCell ref="K7:S7"/>
    <mergeCell ref="E13:I13"/>
    <mergeCell ref="J13:J14"/>
    <mergeCell ref="D7:D8"/>
    <mergeCell ref="E7:I7"/>
    <mergeCell ref="J7:J8"/>
  </mergeCells>
  <pageMargins left="0.39370078740157483" right="0.31496062992125984" top="0.19685039370078741" bottom="0.19685039370078741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zoomScale="75" zoomScaleNormal="75" workbookViewId="0">
      <selection activeCell="D24" sqref="D24"/>
    </sheetView>
  </sheetViews>
  <sheetFormatPr defaultColWidth="9.109375" defaultRowHeight="13.2" x14ac:dyDescent="0.25"/>
  <cols>
    <col min="1" max="1" width="8" style="35" customWidth="1"/>
    <col min="2" max="2" width="24.88671875" style="32" customWidth="1"/>
    <col min="3" max="3" width="25.88671875" style="32" customWidth="1"/>
    <col min="4" max="4" width="11.5546875" style="32" customWidth="1"/>
    <col min="5" max="5" width="10.109375" style="32" customWidth="1"/>
    <col min="6" max="6" width="12" style="36" customWidth="1"/>
    <col min="7" max="15" width="6.6640625" style="32" customWidth="1"/>
    <col min="16" max="16" width="9.109375" style="32" customWidth="1"/>
    <col min="17" max="17" width="8.5546875" style="32" customWidth="1"/>
    <col min="18" max="18" width="11.109375" style="37" customWidth="1"/>
    <col min="19" max="23" width="11.109375" style="32" customWidth="1"/>
    <col min="24" max="24" width="11.33203125" style="34" customWidth="1"/>
    <col min="25" max="16384" width="9.109375" style="32"/>
  </cols>
  <sheetData>
    <row r="1" spans="1:24" s="14" customFormat="1" ht="31.5" customHeight="1" x14ac:dyDescent="0.25">
      <c r="A1" s="81" t="s">
        <v>28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2" spans="1:24" s="15" customFormat="1" ht="24.75" customHeight="1" x14ac:dyDescent="0.25">
      <c r="A2" s="82" t="s">
        <v>29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</row>
    <row r="3" spans="1:24" s="15" customFormat="1" ht="27.9" customHeight="1" x14ac:dyDescent="0.25">
      <c r="A3" s="83" t="s">
        <v>30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</row>
    <row r="4" spans="1:24" s="15" customFormat="1" ht="27.9" customHeight="1" x14ac:dyDescent="0.25">
      <c r="A4" s="84" t="s">
        <v>31</v>
      </c>
      <c r="B4" s="85" t="s">
        <v>32</v>
      </c>
      <c r="C4" s="85" t="s">
        <v>33</v>
      </c>
      <c r="D4" s="87" t="s">
        <v>34</v>
      </c>
      <c r="E4" s="87" t="s">
        <v>2</v>
      </c>
      <c r="F4" s="89" t="s">
        <v>35</v>
      </c>
      <c r="G4" s="91" t="s">
        <v>14</v>
      </c>
      <c r="H4" s="92"/>
      <c r="I4" s="92"/>
      <c r="J4" s="92"/>
      <c r="K4" s="92"/>
      <c r="L4" s="92"/>
      <c r="M4" s="92"/>
      <c r="N4" s="92"/>
      <c r="O4" s="93"/>
      <c r="P4" s="94" t="s">
        <v>36</v>
      </c>
      <c r="Q4" s="96" t="s">
        <v>37</v>
      </c>
      <c r="R4" s="97" t="s">
        <v>16</v>
      </c>
      <c r="S4" s="98" t="s">
        <v>38</v>
      </c>
      <c r="T4" s="99"/>
      <c r="U4" s="99"/>
      <c r="V4" s="99"/>
      <c r="W4" s="100"/>
      <c r="X4" s="101" t="s">
        <v>39</v>
      </c>
    </row>
    <row r="5" spans="1:24" s="15" customFormat="1" ht="67.5" customHeight="1" x14ac:dyDescent="0.25">
      <c r="A5" s="84"/>
      <c r="B5" s="86"/>
      <c r="C5" s="86"/>
      <c r="D5" s="88"/>
      <c r="E5" s="88"/>
      <c r="F5" s="90"/>
      <c r="G5" s="16" t="s">
        <v>17</v>
      </c>
      <c r="H5" s="16" t="s">
        <v>18</v>
      </c>
      <c r="I5" s="16" t="s">
        <v>19</v>
      </c>
      <c r="J5" s="16" t="s">
        <v>20</v>
      </c>
      <c r="K5" s="16" t="s">
        <v>21</v>
      </c>
      <c r="L5" s="16" t="s">
        <v>22</v>
      </c>
      <c r="M5" s="16" t="s">
        <v>23</v>
      </c>
      <c r="N5" s="16" t="s">
        <v>24</v>
      </c>
      <c r="O5" s="16" t="s">
        <v>25</v>
      </c>
      <c r="P5" s="95"/>
      <c r="Q5" s="96"/>
      <c r="R5" s="97"/>
      <c r="S5" s="17" t="s">
        <v>40</v>
      </c>
      <c r="T5" s="17" t="s">
        <v>41</v>
      </c>
      <c r="U5" s="17" t="s">
        <v>42</v>
      </c>
      <c r="V5" s="17" t="s">
        <v>43</v>
      </c>
      <c r="W5" s="17" t="s">
        <v>44</v>
      </c>
      <c r="X5" s="102"/>
    </row>
    <row r="6" spans="1:24" s="15" customFormat="1" ht="32.25" customHeight="1" x14ac:dyDescent="0.25">
      <c r="A6" s="18">
        <v>1</v>
      </c>
      <c r="B6" s="19" t="s">
        <v>64</v>
      </c>
      <c r="C6" s="20" t="s">
        <v>45</v>
      </c>
      <c r="D6" s="21">
        <v>25</v>
      </c>
      <c r="E6" s="21">
        <v>25</v>
      </c>
      <c r="F6" s="22">
        <f>E6/D6*100</f>
        <v>100</v>
      </c>
      <c r="G6" s="33">
        <v>0</v>
      </c>
      <c r="H6" s="33">
        <v>2</v>
      </c>
      <c r="I6" s="33">
        <v>3</v>
      </c>
      <c r="J6" s="33">
        <v>4</v>
      </c>
      <c r="K6" s="33">
        <v>6</v>
      </c>
      <c r="L6" s="33">
        <v>8</v>
      </c>
      <c r="M6" s="33">
        <v>1</v>
      </c>
      <c r="N6" s="33">
        <v>1</v>
      </c>
      <c r="O6" s="33">
        <v>0</v>
      </c>
      <c r="P6" s="23">
        <f>SUM(G6:O6)</f>
        <v>25</v>
      </c>
      <c r="Q6" s="21">
        <f>G6*8+H6*7+I6*6+J6*5+K6*4+L6*3+M6*2+N6*1</f>
        <v>103</v>
      </c>
      <c r="R6" s="24">
        <f>Q6*12.5/D6</f>
        <v>51.5</v>
      </c>
      <c r="S6" s="33">
        <v>0</v>
      </c>
      <c r="T6" s="33">
        <v>0</v>
      </c>
      <c r="U6" s="33">
        <v>6</v>
      </c>
      <c r="V6" s="33">
        <v>17</v>
      </c>
      <c r="W6" s="33">
        <v>2</v>
      </c>
      <c r="X6" s="25">
        <f t="shared" ref="X6:X12" si="0">SUM(S6:W6)</f>
        <v>25</v>
      </c>
    </row>
    <row r="7" spans="1:24" s="15" customFormat="1" ht="32.25" customHeight="1" x14ac:dyDescent="0.25">
      <c r="A7" s="18">
        <v>2</v>
      </c>
      <c r="B7" s="19" t="s">
        <v>46</v>
      </c>
      <c r="C7" s="20" t="s">
        <v>47</v>
      </c>
      <c r="D7" s="21">
        <v>22</v>
      </c>
      <c r="E7" s="21">
        <v>22</v>
      </c>
      <c r="F7" s="22">
        <f t="shared" ref="F7:F16" si="1">E7/D7*100</f>
        <v>100</v>
      </c>
      <c r="G7" s="33">
        <v>2</v>
      </c>
      <c r="H7" s="33">
        <v>2</v>
      </c>
      <c r="I7" s="33">
        <v>8</v>
      </c>
      <c r="J7" s="33">
        <v>4</v>
      </c>
      <c r="K7" s="33">
        <v>4</v>
      </c>
      <c r="L7" s="33">
        <v>2</v>
      </c>
      <c r="M7" s="33">
        <v>0</v>
      </c>
      <c r="N7" s="33">
        <v>0</v>
      </c>
      <c r="O7" s="33">
        <v>0</v>
      </c>
      <c r="P7" s="23">
        <f t="shared" ref="P7:P16" si="2">SUM(G7:O7)</f>
        <v>22</v>
      </c>
      <c r="Q7" s="21">
        <f>G7*8+H7*7+I7*6+J7*5+K7*4+L7*3+M7*2+N7*1</f>
        <v>120</v>
      </c>
      <c r="R7" s="24">
        <f>Q7*12.5/D7</f>
        <v>68.181818181818187</v>
      </c>
      <c r="S7" s="33">
        <v>0</v>
      </c>
      <c r="T7" s="33">
        <v>0</v>
      </c>
      <c r="U7" s="33">
        <v>7</v>
      </c>
      <c r="V7" s="33">
        <v>13</v>
      </c>
      <c r="W7" s="33">
        <v>2</v>
      </c>
      <c r="X7" s="25">
        <f t="shared" si="0"/>
        <v>22</v>
      </c>
    </row>
    <row r="8" spans="1:24" s="15" customFormat="1" ht="32.25" customHeight="1" x14ac:dyDescent="0.25">
      <c r="A8" s="18">
        <v>3</v>
      </c>
      <c r="B8" s="19" t="s">
        <v>48</v>
      </c>
      <c r="C8" s="20" t="s">
        <v>49</v>
      </c>
      <c r="D8" s="21">
        <v>8</v>
      </c>
      <c r="E8" s="21">
        <v>8</v>
      </c>
      <c r="F8" s="22">
        <f t="shared" si="1"/>
        <v>100</v>
      </c>
      <c r="G8" s="33">
        <v>1</v>
      </c>
      <c r="H8" s="33">
        <v>0</v>
      </c>
      <c r="I8" s="33">
        <v>0</v>
      </c>
      <c r="J8" s="33">
        <v>4</v>
      </c>
      <c r="K8" s="33">
        <v>0</v>
      </c>
      <c r="L8" s="33">
        <v>1</v>
      </c>
      <c r="M8" s="33">
        <v>2</v>
      </c>
      <c r="N8" s="33">
        <v>0</v>
      </c>
      <c r="O8" s="33">
        <v>0</v>
      </c>
      <c r="P8" s="23">
        <f t="shared" si="2"/>
        <v>8</v>
      </c>
      <c r="Q8" s="21">
        <f t="shared" ref="Q8:Q12" si="3">G8*8+H8*7+I8*6+J8*5+K8*4+L8*3+M8*2+N8*1</f>
        <v>35</v>
      </c>
      <c r="R8" s="24">
        <f t="shared" ref="R8:R14" si="4">Q8*12.5/D8</f>
        <v>54.6875</v>
      </c>
      <c r="S8" s="33">
        <v>0</v>
      </c>
      <c r="T8" s="33">
        <v>2</v>
      </c>
      <c r="U8" s="33">
        <v>5</v>
      </c>
      <c r="V8" s="33">
        <v>0</v>
      </c>
      <c r="W8" s="33">
        <v>1</v>
      </c>
      <c r="X8" s="25">
        <f t="shared" si="0"/>
        <v>8</v>
      </c>
    </row>
    <row r="9" spans="1:24" s="15" customFormat="1" ht="32.25" customHeight="1" x14ac:dyDescent="0.25">
      <c r="A9" s="18">
        <v>4</v>
      </c>
      <c r="B9" s="19" t="s">
        <v>50</v>
      </c>
      <c r="C9" s="20" t="s">
        <v>51</v>
      </c>
      <c r="D9" s="21">
        <v>12</v>
      </c>
      <c r="E9" s="21">
        <v>12</v>
      </c>
      <c r="F9" s="22">
        <f t="shared" si="1"/>
        <v>100</v>
      </c>
      <c r="G9" s="33">
        <v>1</v>
      </c>
      <c r="H9" s="33">
        <v>2</v>
      </c>
      <c r="I9" s="33">
        <v>3</v>
      </c>
      <c r="J9" s="33">
        <v>3</v>
      </c>
      <c r="K9" s="33">
        <v>1</v>
      </c>
      <c r="L9" s="33">
        <v>2</v>
      </c>
      <c r="M9" s="33">
        <v>0</v>
      </c>
      <c r="N9" s="33">
        <v>0</v>
      </c>
      <c r="O9" s="33">
        <v>0</v>
      </c>
      <c r="P9" s="23">
        <f t="shared" si="2"/>
        <v>12</v>
      </c>
      <c r="Q9" s="21">
        <f t="shared" si="3"/>
        <v>65</v>
      </c>
      <c r="R9" s="24">
        <f t="shared" si="4"/>
        <v>67.708333333333329</v>
      </c>
      <c r="S9" s="33">
        <v>0</v>
      </c>
      <c r="T9" s="33">
        <v>0</v>
      </c>
      <c r="U9" s="33">
        <v>6</v>
      </c>
      <c r="V9" s="33">
        <v>5</v>
      </c>
      <c r="W9" s="33">
        <v>1</v>
      </c>
      <c r="X9" s="25">
        <f t="shared" si="0"/>
        <v>12</v>
      </c>
    </row>
    <row r="10" spans="1:24" s="15" customFormat="1" ht="32.25" customHeight="1" x14ac:dyDescent="0.25">
      <c r="A10" s="18">
        <v>5</v>
      </c>
      <c r="B10" s="19" t="s">
        <v>52</v>
      </c>
      <c r="C10" s="20" t="s">
        <v>53</v>
      </c>
      <c r="D10" s="21">
        <v>12</v>
      </c>
      <c r="E10" s="21">
        <v>12</v>
      </c>
      <c r="F10" s="22">
        <f t="shared" si="1"/>
        <v>100</v>
      </c>
      <c r="G10" s="33">
        <v>1</v>
      </c>
      <c r="H10" s="33">
        <v>2</v>
      </c>
      <c r="I10" s="33">
        <v>2</v>
      </c>
      <c r="J10" s="33">
        <v>3</v>
      </c>
      <c r="K10" s="33">
        <v>1</v>
      </c>
      <c r="L10" s="33">
        <v>2</v>
      </c>
      <c r="M10" s="33">
        <v>1</v>
      </c>
      <c r="N10" s="33">
        <v>0</v>
      </c>
      <c r="O10" s="33">
        <v>0</v>
      </c>
      <c r="P10" s="23">
        <f t="shared" si="2"/>
        <v>12</v>
      </c>
      <c r="Q10" s="21">
        <f t="shared" si="3"/>
        <v>61</v>
      </c>
      <c r="R10" s="24">
        <f t="shared" si="4"/>
        <v>63.541666666666664</v>
      </c>
      <c r="S10" s="33">
        <v>0</v>
      </c>
      <c r="T10" s="33">
        <v>0</v>
      </c>
      <c r="U10" s="33">
        <v>5</v>
      </c>
      <c r="V10" s="33">
        <v>4</v>
      </c>
      <c r="W10" s="33">
        <v>3</v>
      </c>
      <c r="X10" s="25">
        <f t="shared" si="0"/>
        <v>12</v>
      </c>
    </row>
    <row r="11" spans="1:24" s="15" customFormat="1" ht="32.25" customHeight="1" x14ac:dyDescent="0.25">
      <c r="A11" s="18">
        <v>6</v>
      </c>
      <c r="B11" s="19" t="s">
        <v>54</v>
      </c>
      <c r="C11" s="26" t="s">
        <v>55</v>
      </c>
      <c r="D11" s="21">
        <v>6</v>
      </c>
      <c r="E11" s="21">
        <v>6</v>
      </c>
      <c r="F11" s="22">
        <f t="shared" si="1"/>
        <v>100</v>
      </c>
      <c r="G11" s="33">
        <v>0</v>
      </c>
      <c r="H11" s="33">
        <v>0</v>
      </c>
      <c r="I11" s="33">
        <v>1</v>
      </c>
      <c r="J11" s="33">
        <v>2</v>
      </c>
      <c r="K11" s="33">
        <v>2</v>
      </c>
      <c r="L11" s="33">
        <v>1</v>
      </c>
      <c r="M11" s="33">
        <v>0</v>
      </c>
      <c r="N11" s="33">
        <v>0</v>
      </c>
      <c r="O11" s="33">
        <v>0</v>
      </c>
      <c r="P11" s="23">
        <f t="shared" si="2"/>
        <v>6</v>
      </c>
      <c r="Q11" s="21">
        <f t="shared" si="3"/>
        <v>27</v>
      </c>
      <c r="R11" s="24">
        <f t="shared" si="4"/>
        <v>56.25</v>
      </c>
      <c r="S11" s="33">
        <v>0</v>
      </c>
      <c r="T11" s="33">
        <v>0</v>
      </c>
      <c r="U11" s="33">
        <v>1</v>
      </c>
      <c r="V11" s="33">
        <v>5</v>
      </c>
      <c r="W11" s="33">
        <v>0</v>
      </c>
      <c r="X11" s="25">
        <f t="shared" si="0"/>
        <v>6</v>
      </c>
    </row>
    <row r="12" spans="1:24" s="15" customFormat="1" ht="32.25" customHeight="1" x14ac:dyDescent="0.25">
      <c r="A12" s="18">
        <v>7</v>
      </c>
      <c r="B12" s="19" t="s">
        <v>56</v>
      </c>
      <c r="C12" s="20" t="s">
        <v>57</v>
      </c>
      <c r="D12" s="21">
        <v>13</v>
      </c>
      <c r="E12" s="21">
        <v>13</v>
      </c>
      <c r="F12" s="22">
        <f t="shared" si="1"/>
        <v>100</v>
      </c>
      <c r="G12" s="39">
        <v>1</v>
      </c>
      <c r="H12" s="39">
        <v>0</v>
      </c>
      <c r="I12" s="39">
        <v>4</v>
      </c>
      <c r="J12" s="39">
        <v>5</v>
      </c>
      <c r="K12" s="39">
        <v>1</v>
      </c>
      <c r="L12" s="39">
        <v>2</v>
      </c>
      <c r="M12" s="39">
        <v>0</v>
      </c>
      <c r="N12" s="39">
        <v>0</v>
      </c>
      <c r="O12" s="33">
        <v>0</v>
      </c>
      <c r="P12" s="23">
        <f t="shared" si="2"/>
        <v>13</v>
      </c>
      <c r="Q12" s="21">
        <f t="shared" si="3"/>
        <v>67</v>
      </c>
      <c r="R12" s="24">
        <f t="shared" si="4"/>
        <v>64.42307692307692</v>
      </c>
      <c r="S12" s="39">
        <v>0</v>
      </c>
      <c r="T12" s="39">
        <v>1</v>
      </c>
      <c r="U12" s="39">
        <v>6</v>
      </c>
      <c r="V12" s="39">
        <v>5</v>
      </c>
      <c r="W12" s="39">
        <v>1</v>
      </c>
      <c r="X12" s="25">
        <f t="shared" si="0"/>
        <v>13</v>
      </c>
    </row>
    <row r="13" spans="1:24" s="15" customFormat="1" ht="32.25" customHeight="1" x14ac:dyDescent="0.25">
      <c r="A13" s="18">
        <v>8</v>
      </c>
      <c r="B13" s="19" t="s">
        <v>58</v>
      </c>
      <c r="C13" s="20" t="s">
        <v>59</v>
      </c>
      <c r="D13" s="21">
        <v>13</v>
      </c>
      <c r="E13" s="21">
        <v>13</v>
      </c>
      <c r="F13" s="22">
        <f t="shared" si="1"/>
        <v>100</v>
      </c>
      <c r="G13" s="39">
        <v>0</v>
      </c>
      <c r="H13" s="39">
        <v>0</v>
      </c>
      <c r="I13" s="39">
        <v>3</v>
      </c>
      <c r="J13" s="39">
        <v>5</v>
      </c>
      <c r="K13" s="39">
        <v>3</v>
      </c>
      <c r="L13" s="39">
        <v>1</v>
      </c>
      <c r="M13" s="39">
        <v>1</v>
      </c>
      <c r="N13" s="39">
        <v>0</v>
      </c>
      <c r="O13" s="33">
        <v>0</v>
      </c>
      <c r="P13" s="23">
        <f t="shared" si="2"/>
        <v>13</v>
      </c>
      <c r="Q13" s="21">
        <f>G13*8+H13*7+I13*6+J13*5+K13*4+L13*3+M13*2+N13*1</f>
        <v>60</v>
      </c>
      <c r="R13" s="24">
        <f t="shared" si="4"/>
        <v>57.692307692307693</v>
      </c>
      <c r="S13" s="39">
        <v>0</v>
      </c>
      <c r="T13" s="39">
        <v>0</v>
      </c>
      <c r="U13" s="39">
        <v>4</v>
      </c>
      <c r="V13" s="39">
        <v>9</v>
      </c>
      <c r="W13" s="39">
        <v>0</v>
      </c>
      <c r="X13" s="25">
        <f>SUM(S13:W13)</f>
        <v>13</v>
      </c>
    </row>
    <row r="14" spans="1:24" s="15" customFormat="1" ht="32.25" customHeight="1" x14ac:dyDescent="0.25">
      <c r="A14" s="18">
        <v>9</v>
      </c>
      <c r="B14" s="19" t="s">
        <v>58</v>
      </c>
      <c r="C14" s="20" t="s">
        <v>60</v>
      </c>
      <c r="D14" s="21">
        <v>13</v>
      </c>
      <c r="E14" s="21">
        <v>11</v>
      </c>
      <c r="F14" s="22">
        <f t="shared" si="1"/>
        <v>84.615384615384613</v>
      </c>
      <c r="G14" s="39">
        <v>0</v>
      </c>
      <c r="H14" s="39">
        <v>2</v>
      </c>
      <c r="I14" s="39">
        <v>1</v>
      </c>
      <c r="J14" s="39">
        <v>0</v>
      </c>
      <c r="K14" s="39">
        <v>1</v>
      </c>
      <c r="L14" s="39">
        <v>2</v>
      </c>
      <c r="M14" s="39">
        <v>4</v>
      </c>
      <c r="N14" s="39">
        <v>1</v>
      </c>
      <c r="O14" s="33">
        <v>2</v>
      </c>
      <c r="P14" s="23">
        <f t="shared" si="2"/>
        <v>13</v>
      </c>
      <c r="Q14" s="21">
        <f>G14*8+H14*7+I14*6+J14*5+K14*4+L14*3+M14*2+N14*1</f>
        <v>39</v>
      </c>
      <c r="R14" s="24">
        <f t="shared" si="4"/>
        <v>37.5</v>
      </c>
      <c r="S14" s="39">
        <v>1</v>
      </c>
      <c r="T14" s="39">
        <v>6</v>
      </c>
      <c r="U14" s="39">
        <v>2</v>
      </c>
      <c r="V14" s="39">
        <v>2</v>
      </c>
      <c r="W14" s="39">
        <v>0</v>
      </c>
      <c r="X14" s="25">
        <f>SUM(S14:W14)</f>
        <v>11</v>
      </c>
    </row>
    <row r="15" spans="1:24" s="15" customFormat="1" ht="32.25" customHeight="1" x14ac:dyDescent="0.25">
      <c r="A15" s="18">
        <v>10</v>
      </c>
      <c r="B15" s="19" t="s">
        <v>61</v>
      </c>
      <c r="C15" s="20" t="s">
        <v>62</v>
      </c>
      <c r="D15" s="21">
        <v>1</v>
      </c>
      <c r="E15" s="21">
        <v>1</v>
      </c>
      <c r="F15" s="22">
        <f t="shared" si="1"/>
        <v>100</v>
      </c>
      <c r="G15" s="33">
        <v>0</v>
      </c>
      <c r="H15" s="33">
        <v>0</v>
      </c>
      <c r="I15" s="33">
        <v>1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23">
        <f t="shared" si="2"/>
        <v>1</v>
      </c>
      <c r="Q15" s="21">
        <f>G15*8+H15*7+I15*6+J15*5+K15*4+L15*3+M15*2+N15*1</f>
        <v>6</v>
      </c>
      <c r="R15" s="24">
        <f>Q15*12.5/D15</f>
        <v>75</v>
      </c>
      <c r="S15" s="33">
        <v>0</v>
      </c>
      <c r="T15" s="33">
        <v>0</v>
      </c>
      <c r="U15" s="33">
        <v>0</v>
      </c>
      <c r="V15" s="33">
        <v>0</v>
      </c>
      <c r="W15" s="33">
        <v>1</v>
      </c>
      <c r="X15" s="25">
        <f>SUM(S15:W15)</f>
        <v>1</v>
      </c>
    </row>
    <row r="16" spans="1:24" s="27" customFormat="1" ht="42" customHeight="1" x14ac:dyDescent="0.25">
      <c r="A16" s="78" t="s">
        <v>63</v>
      </c>
      <c r="B16" s="79"/>
      <c r="C16" s="80"/>
      <c r="D16" s="21">
        <v>25</v>
      </c>
      <c r="E16" s="21">
        <v>23</v>
      </c>
      <c r="F16" s="22">
        <f t="shared" si="1"/>
        <v>92</v>
      </c>
      <c r="G16" s="21">
        <f t="shared" ref="G16:O16" si="5">SUM(G6:G15)</f>
        <v>6</v>
      </c>
      <c r="H16" s="21">
        <f t="shared" si="5"/>
        <v>10</v>
      </c>
      <c r="I16" s="21">
        <f t="shared" si="5"/>
        <v>26</v>
      </c>
      <c r="J16" s="21">
        <f t="shared" si="5"/>
        <v>30</v>
      </c>
      <c r="K16" s="21">
        <f t="shared" si="5"/>
        <v>19</v>
      </c>
      <c r="L16" s="21">
        <f t="shared" si="5"/>
        <v>21</v>
      </c>
      <c r="M16" s="21">
        <f t="shared" si="5"/>
        <v>9</v>
      </c>
      <c r="N16" s="21">
        <f t="shared" si="5"/>
        <v>2</v>
      </c>
      <c r="O16" s="21">
        <f t="shared" si="5"/>
        <v>2</v>
      </c>
      <c r="P16" s="21">
        <f t="shared" si="2"/>
        <v>125</v>
      </c>
      <c r="Q16" s="21">
        <f>SUM(Q6:Q15)</f>
        <v>583</v>
      </c>
      <c r="R16" s="24">
        <f>Q16*12.5/P16</f>
        <v>58.3</v>
      </c>
      <c r="S16" s="40">
        <v>0</v>
      </c>
      <c r="T16" s="40">
        <v>1</v>
      </c>
      <c r="U16" s="40">
        <v>10</v>
      </c>
      <c r="V16" s="40">
        <v>11</v>
      </c>
      <c r="W16" s="40">
        <v>1</v>
      </c>
      <c r="X16" s="25">
        <f>SUM(S16:W16)</f>
        <v>23</v>
      </c>
    </row>
    <row r="17" spans="1:24" s="14" customFormat="1" ht="18" customHeight="1" x14ac:dyDescent="0.25">
      <c r="A17" s="27"/>
      <c r="F17" s="28"/>
      <c r="R17" s="29"/>
      <c r="X17" s="30"/>
    </row>
    <row r="18" spans="1:24" s="14" customFormat="1" ht="30.75" customHeight="1" x14ac:dyDescent="0.25">
      <c r="A18" s="27"/>
      <c r="B18" s="31"/>
      <c r="F18" s="28"/>
      <c r="R18" s="29"/>
      <c r="X18" s="30"/>
    </row>
    <row r="19" spans="1:24" s="34" customFormat="1" ht="18" customHeight="1" x14ac:dyDescent="0.25">
      <c r="A19" s="35"/>
      <c r="B19" s="38"/>
      <c r="C19" s="32"/>
      <c r="D19" s="32"/>
      <c r="E19" s="32"/>
      <c r="F19" s="36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7"/>
      <c r="S19" s="32"/>
      <c r="T19" s="32"/>
      <c r="U19" s="32"/>
      <c r="V19" s="32"/>
      <c r="W19" s="32"/>
    </row>
    <row r="20" spans="1:24" s="34" customFormat="1" ht="18" customHeight="1" x14ac:dyDescent="0.25">
      <c r="A20" s="35"/>
      <c r="B20" s="31"/>
      <c r="C20" s="32"/>
      <c r="D20" s="32"/>
      <c r="E20" s="32"/>
      <c r="F20" s="36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7"/>
      <c r="S20" s="32"/>
      <c r="T20" s="32"/>
      <c r="U20" s="32"/>
      <c r="V20" s="32"/>
      <c r="W20" s="32"/>
    </row>
    <row r="21" spans="1:24" s="35" customFormat="1" ht="18" customHeight="1" x14ac:dyDescent="0.25">
      <c r="B21" s="32"/>
      <c r="C21" s="32"/>
      <c r="D21" s="32"/>
      <c r="E21" s="32"/>
      <c r="F21" s="36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7"/>
      <c r="S21" s="32"/>
      <c r="T21" s="32"/>
      <c r="U21" s="32"/>
      <c r="V21" s="32"/>
      <c r="W21" s="32"/>
      <c r="X21" s="34"/>
    </row>
    <row r="22" spans="1:24" s="35" customFormat="1" ht="18" customHeight="1" x14ac:dyDescent="0.25">
      <c r="B22" s="32"/>
      <c r="C22" s="32"/>
      <c r="D22" s="32"/>
      <c r="E22" s="32"/>
      <c r="F22" s="36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7"/>
      <c r="S22" s="32"/>
      <c r="T22" s="32"/>
      <c r="U22" s="32"/>
      <c r="V22" s="32"/>
      <c r="W22" s="32"/>
      <c r="X22" s="34"/>
    </row>
    <row r="23" spans="1:24" s="35" customFormat="1" ht="18" customHeight="1" x14ac:dyDescent="0.25">
      <c r="B23" s="32"/>
      <c r="C23" s="32"/>
      <c r="D23" s="32"/>
      <c r="E23" s="32"/>
      <c r="F23" s="36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7"/>
      <c r="S23" s="32"/>
      <c r="T23" s="32"/>
      <c r="U23" s="32"/>
      <c r="V23" s="32"/>
      <c r="W23" s="32"/>
      <c r="X23" s="34"/>
    </row>
    <row r="24" spans="1:24" s="35" customFormat="1" ht="18" customHeight="1" x14ac:dyDescent="0.25">
      <c r="B24" s="32"/>
      <c r="C24" s="32"/>
      <c r="D24" s="32"/>
      <c r="E24" s="32"/>
      <c r="F24" s="36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7"/>
      <c r="S24" s="32"/>
      <c r="T24" s="32"/>
      <c r="U24" s="32"/>
      <c r="V24" s="32"/>
      <c r="W24" s="32"/>
      <c r="X24" s="34"/>
    </row>
    <row r="25" spans="1:24" s="35" customFormat="1" ht="18" customHeight="1" x14ac:dyDescent="0.25">
      <c r="B25" s="32"/>
      <c r="C25" s="32"/>
      <c r="D25" s="32"/>
      <c r="E25" s="32"/>
      <c r="F25" s="36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7"/>
      <c r="S25" s="32"/>
      <c r="T25" s="32"/>
      <c r="U25" s="32"/>
      <c r="V25" s="32"/>
      <c r="W25" s="32"/>
      <c r="X25" s="34"/>
    </row>
  </sheetData>
  <mergeCells count="16">
    <mergeCell ref="A16:C16"/>
    <mergeCell ref="A1:X1"/>
    <mergeCell ref="A2:X2"/>
    <mergeCell ref="A3:X3"/>
    <mergeCell ref="A4:A5"/>
    <mergeCell ref="B4:B5"/>
    <mergeCell ref="C4:C5"/>
    <mergeCell ref="D4:D5"/>
    <mergeCell ref="E4:E5"/>
    <mergeCell ref="F4:F5"/>
    <mergeCell ref="G4:O4"/>
    <mergeCell ref="P4:P5"/>
    <mergeCell ref="Q4:Q5"/>
    <mergeCell ref="R4:R5"/>
    <mergeCell ref="S4:W4"/>
    <mergeCell ref="X4:X5"/>
  </mergeCells>
  <pageMargins left="0.19685039370078741" right="0.19685039370078741" top="0.19685039370078741" bottom="0.19685039370078741" header="0" footer="0"/>
  <pageSetup paperSize="9" scale="62" orientation="landscape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abSelected="1" workbookViewId="0">
      <selection sqref="A1:AD1"/>
    </sheetView>
  </sheetViews>
  <sheetFormatPr defaultColWidth="9.109375" defaultRowHeight="15" x14ac:dyDescent="0.25"/>
  <cols>
    <col min="1" max="1" width="7.6640625" style="14" customWidth="1"/>
    <col min="2" max="2" width="11.5546875" style="14" bestFit="1" customWidth="1"/>
    <col min="3" max="3" width="5.44140625" style="61" customWidth="1"/>
    <col min="4" max="4" width="23.33203125" style="14" customWidth="1"/>
    <col min="5" max="5" width="5.109375" style="61" customWidth="1"/>
    <col min="6" max="7" width="4.44140625" style="61" customWidth="1"/>
    <col min="8" max="8" width="5" style="61" customWidth="1"/>
    <col min="9" max="21" width="4.44140625" style="61" customWidth="1"/>
    <col min="22" max="28" width="4.44140625" style="14" customWidth="1"/>
    <col min="29" max="16384" width="9.109375" style="14"/>
  </cols>
  <sheetData>
    <row r="1" spans="1:30" x14ac:dyDescent="0.25">
      <c r="A1" s="103" t="s">
        <v>76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</row>
    <row r="2" spans="1:30" x14ac:dyDescent="0.25">
      <c r="A2" s="104" t="s">
        <v>155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</row>
    <row r="3" spans="1:30" ht="69.75" customHeight="1" x14ac:dyDescent="0.25">
      <c r="A3" s="62" t="s">
        <v>77</v>
      </c>
      <c r="B3" s="63" t="s">
        <v>78</v>
      </c>
      <c r="C3" s="63"/>
      <c r="D3" s="62" t="s">
        <v>80</v>
      </c>
      <c r="E3" s="64" t="s">
        <v>81</v>
      </c>
      <c r="F3" s="64" t="s">
        <v>82</v>
      </c>
      <c r="G3" s="64" t="s">
        <v>83</v>
      </c>
      <c r="H3" s="64" t="s">
        <v>84</v>
      </c>
      <c r="I3" s="64" t="s">
        <v>85</v>
      </c>
      <c r="J3" s="64" t="s">
        <v>86</v>
      </c>
      <c r="K3" s="64" t="s">
        <v>87</v>
      </c>
      <c r="L3" s="64" t="s">
        <v>88</v>
      </c>
      <c r="M3" s="64" t="s">
        <v>89</v>
      </c>
      <c r="N3" s="64" t="s">
        <v>90</v>
      </c>
      <c r="O3" s="64" t="s">
        <v>91</v>
      </c>
      <c r="P3" s="64" t="s">
        <v>92</v>
      </c>
      <c r="Q3" s="64" t="s">
        <v>93</v>
      </c>
      <c r="R3" s="64" t="s">
        <v>94</v>
      </c>
      <c r="S3" s="64" t="s">
        <v>95</v>
      </c>
      <c r="T3" s="64" t="s">
        <v>136</v>
      </c>
      <c r="U3" s="64" t="s">
        <v>137</v>
      </c>
      <c r="V3" s="64" t="s">
        <v>138</v>
      </c>
      <c r="W3" s="64" t="s">
        <v>139</v>
      </c>
      <c r="X3" s="64" t="s">
        <v>140</v>
      </c>
      <c r="Y3" s="64" t="s">
        <v>141</v>
      </c>
      <c r="Z3" s="106" t="s">
        <v>142</v>
      </c>
      <c r="AA3" s="106"/>
      <c r="AB3" s="106"/>
      <c r="AC3" s="62" t="s">
        <v>96</v>
      </c>
      <c r="AD3" s="62" t="s">
        <v>97</v>
      </c>
    </row>
    <row r="4" spans="1:30" x14ac:dyDescent="0.25">
      <c r="A4" s="58">
        <v>1</v>
      </c>
      <c r="B4" s="58">
        <v>11630972</v>
      </c>
      <c r="C4" s="58" t="s">
        <v>104</v>
      </c>
      <c r="D4" s="58" t="s">
        <v>151</v>
      </c>
      <c r="E4" s="58">
        <v>301</v>
      </c>
      <c r="F4" s="58">
        <v>88</v>
      </c>
      <c r="G4" s="58" t="s">
        <v>19</v>
      </c>
      <c r="H4" s="58">
        <v>302</v>
      </c>
      <c r="I4" s="58">
        <v>96</v>
      </c>
      <c r="J4" s="58" t="s">
        <v>17</v>
      </c>
      <c r="K4" s="58">
        <v>41</v>
      </c>
      <c r="L4" s="58">
        <v>98</v>
      </c>
      <c r="M4" s="58" t="s">
        <v>17</v>
      </c>
      <c r="N4" s="58">
        <v>42</v>
      </c>
      <c r="O4" s="58">
        <v>95</v>
      </c>
      <c r="P4" s="58" t="s">
        <v>17</v>
      </c>
      <c r="Q4" s="58">
        <v>43</v>
      </c>
      <c r="R4" s="58">
        <v>95</v>
      </c>
      <c r="S4" s="58" t="s">
        <v>17</v>
      </c>
      <c r="T4" s="58"/>
      <c r="U4" s="58"/>
      <c r="V4" s="58"/>
      <c r="W4" s="58"/>
      <c r="X4" s="58"/>
      <c r="Y4" s="58"/>
      <c r="Z4" s="58" t="s">
        <v>17</v>
      </c>
      <c r="AA4" s="58" t="s">
        <v>17</v>
      </c>
      <c r="AB4" s="58" t="s">
        <v>17</v>
      </c>
      <c r="AC4" s="58" t="s">
        <v>100</v>
      </c>
      <c r="AD4" s="65">
        <f t="shared" ref="AD4:AD15" si="0">(F4+I4+L4+O4+R4+U4+X4)/5</f>
        <v>94.4</v>
      </c>
    </row>
    <row r="5" spans="1:30" x14ac:dyDescent="0.25">
      <c r="A5" s="58">
        <v>2</v>
      </c>
      <c r="B5" s="58">
        <v>11630974</v>
      </c>
      <c r="C5" s="58" t="s">
        <v>104</v>
      </c>
      <c r="D5" s="58" t="s">
        <v>153</v>
      </c>
      <c r="E5" s="58">
        <v>301</v>
      </c>
      <c r="F5" s="58">
        <v>89</v>
      </c>
      <c r="G5" s="58" t="s">
        <v>19</v>
      </c>
      <c r="H5" s="58">
        <v>302</v>
      </c>
      <c r="I5" s="58">
        <v>90</v>
      </c>
      <c r="J5" s="58" t="s">
        <v>17</v>
      </c>
      <c r="K5" s="58"/>
      <c r="L5" s="58"/>
      <c r="M5" s="58"/>
      <c r="N5" s="58">
        <v>42</v>
      </c>
      <c r="O5" s="58">
        <v>88</v>
      </c>
      <c r="P5" s="58" t="s">
        <v>18</v>
      </c>
      <c r="Q5" s="58">
        <v>43</v>
      </c>
      <c r="R5" s="58">
        <v>91</v>
      </c>
      <c r="S5" s="58" t="s">
        <v>18</v>
      </c>
      <c r="T5" s="58">
        <v>44</v>
      </c>
      <c r="U5" s="58">
        <v>86</v>
      </c>
      <c r="V5" s="58" t="s">
        <v>19</v>
      </c>
      <c r="W5" s="58"/>
      <c r="X5" s="58"/>
      <c r="Y5" s="58"/>
      <c r="Z5" s="58" t="s">
        <v>17</v>
      </c>
      <c r="AA5" s="58" t="s">
        <v>17</v>
      </c>
      <c r="AB5" s="58" t="s">
        <v>17</v>
      </c>
      <c r="AC5" s="58" t="s">
        <v>100</v>
      </c>
      <c r="AD5" s="65">
        <f t="shared" si="0"/>
        <v>88.8</v>
      </c>
    </row>
    <row r="6" spans="1:30" x14ac:dyDescent="0.25">
      <c r="A6" s="58">
        <v>3</v>
      </c>
      <c r="B6" s="58">
        <v>11630966</v>
      </c>
      <c r="C6" s="58" t="s">
        <v>98</v>
      </c>
      <c r="D6" s="58" t="s">
        <v>145</v>
      </c>
      <c r="E6" s="58">
        <v>301</v>
      </c>
      <c r="F6" s="58">
        <v>90</v>
      </c>
      <c r="G6" s="58" t="s">
        <v>18</v>
      </c>
      <c r="H6" s="58"/>
      <c r="I6" s="58"/>
      <c r="J6" s="58"/>
      <c r="K6" s="58">
        <v>41</v>
      </c>
      <c r="L6" s="58">
        <v>74</v>
      </c>
      <c r="M6" s="58" t="s">
        <v>20</v>
      </c>
      <c r="N6" s="58">
        <v>42</v>
      </c>
      <c r="O6" s="58">
        <v>87</v>
      </c>
      <c r="P6" s="58" t="s">
        <v>18</v>
      </c>
      <c r="Q6" s="58">
        <v>43</v>
      </c>
      <c r="R6" s="58">
        <v>92</v>
      </c>
      <c r="S6" s="58" t="s">
        <v>18</v>
      </c>
      <c r="T6" s="58"/>
      <c r="U6" s="58"/>
      <c r="V6" s="58"/>
      <c r="W6" s="58">
        <v>83</v>
      </c>
      <c r="X6" s="58">
        <v>90</v>
      </c>
      <c r="Y6" s="58" t="s">
        <v>19</v>
      </c>
      <c r="Z6" s="58" t="s">
        <v>17</v>
      </c>
      <c r="AA6" s="58" t="s">
        <v>17</v>
      </c>
      <c r="AB6" s="58" t="s">
        <v>17</v>
      </c>
      <c r="AC6" s="58" t="s">
        <v>100</v>
      </c>
      <c r="AD6" s="65">
        <f t="shared" si="0"/>
        <v>86.6</v>
      </c>
    </row>
    <row r="7" spans="1:30" x14ac:dyDescent="0.25">
      <c r="A7" s="58">
        <v>4</v>
      </c>
      <c r="B7" s="58">
        <v>11630964</v>
      </c>
      <c r="C7" s="58" t="s">
        <v>98</v>
      </c>
      <c r="D7" s="58" t="s">
        <v>143</v>
      </c>
      <c r="E7" s="58">
        <v>301</v>
      </c>
      <c r="F7" s="58">
        <v>84</v>
      </c>
      <c r="G7" s="58" t="s">
        <v>20</v>
      </c>
      <c r="H7" s="58">
        <v>302</v>
      </c>
      <c r="I7" s="58">
        <v>82</v>
      </c>
      <c r="J7" s="58" t="s">
        <v>19</v>
      </c>
      <c r="K7" s="58"/>
      <c r="L7" s="58"/>
      <c r="M7" s="58"/>
      <c r="N7" s="58">
        <v>42</v>
      </c>
      <c r="O7" s="58">
        <v>78</v>
      </c>
      <c r="P7" s="58" t="s">
        <v>19</v>
      </c>
      <c r="Q7" s="58">
        <v>43</v>
      </c>
      <c r="R7" s="58">
        <v>82</v>
      </c>
      <c r="S7" s="58" t="s">
        <v>19</v>
      </c>
      <c r="T7" s="58">
        <v>44</v>
      </c>
      <c r="U7" s="58">
        <v>82</v>
      </c>
      <c r="V7" s="58" t="s">
        <v>20</v>
      </c>
      <c r="W7" s="58"/>
      <c r="X7" s="58"/>
      <c r="Y7" s="58"/>
      <c r="Z7" s="58" t="s">
        <v>17</v>
      </c>
      <c r="AA7" s="58" t="s">
        <v>17</v>
      </c>
      <c r="AB7" s="58" t="s">
        <v>17</v>
      </c>
      <c r="AC7" s="58" t="s">
        <v>100</v>
      </c>
      <c r="AD7" s="65">
        <f t="shared" si="0"/>
        <v>81.599999999999994</v>
      </c>
    </row>
    <row r="8" spans="1:30" x14ac:dyDescent="0.25">
      <c r="A8" s="58">
        <v>5</v>
      </c>
      <c r="B8" s="58">
        <v>11630969</v>
      </c>
      <c r="C8" s="58" t="s">
        <v>98</v>
      </c>
      <c r="D8" s="58" t="s">
        <v>148</v>
      </c>
      <c r="E8" s="58">
        <v>301</v>
      </c>
      <c r="F8" s="58">
        <v>87</v>
      </c>
      <c r="G8" s="58" t="s">
        <v>19</v>
      </c>
      <c r="H8" s="58">
        <v>302</v>
      </c>
      <c r="I8" s="58">
        <v>83</v>
      </c>
      <c r="J8" s="58" t="s">
        <v>19</v>
      </c>
      <c r="K8" s="58"/>
      <c r="L8" s="58"/>
      <c r="M8" s="58"/>
      <c r="N8" s="58">
        <v>42</v>
      </c>
      <c r="O8" s="58">
        <v>66</v>
      </c>
      <c r="P8" s="58" t="s">
        <v>22</v>
      </c>
      <c r="Q8" s="58">
        <v>43</v>
      </c>
      <c r="R8" s="58">
        <v>83</v>
      </c>
      <c r="S8" s="58" t="s">
        <v>19</v>
      </c>
      <c r="T8" s="58">
        <v>44</v>
      </c>
      <c r="U8" s="58">
        <v>84</v>
      </c>
      <c r="V8" s="58" t="s">
        <v>20</v>
      </c>
      <c r="W8" s="58"/>
      <c r="X8" s="58"/>
      <c r="Y8" s="58"/>
      <c r="Z8" s="58" t="s">
        <v>17</v>
      </c>
      <c r="AA8" s="58" t="s">
        <v>17</v>
      </c>
      <c r="AB8" s="58" t="s">
        <v>17</v>
      </c>
      <c r="AC8" s="58" t="s">
        <v>100</v>
      </c>
      <c r="AD8" s="65">
        <f t="shared" si="0"/>
        <v>80.599999999999994</v>
      </c>
    </row>
    <row r="9" spans="1:30" x14ac:dyDescent="0.25">
      <c r="A9" s="58">
        <v>6</v>
      </c>
      <c r="B9" s="58">
        <v>11630970</v>
      </c>
      <c r="C9" s="58" t="s">
        <v>104</v>
      </c>
      <c r="D9" s="58" t="s">
        <v>149</v>
      </c>
      <c r="E9" s="58">
        <v>301</v>
      </c>
      <c r="F9" s="58">
        <v>80</v>
      </c>
      <c r="G9" s="58" t="s">
        <v>21</v>
      </c>
      <c r="H9" s="58">
        <v>302</v>
      </c>
      <c r="I9" s="58">
        <v>79</v>
      </c>
      <c r="J9" s="58" t="s">
        <v>19</v>
      </c>
      <c r="K9" s="58">
        <v>41</v>
      </c>
      <c r="L9" s="58">
        <v>73</v>
      </c>
      <c r="M9" s="58" t="s">
        <v>20</v>
      </c>
      <c r="N9" s="58">
        <v>42</v>
      </c>
      <c r="O9" s="58">
        <v>84</v>
      </c>
      <c r="P9" s="58" t="s">
        <v>19</v>
      </c>
      <c r="Q9" s="58">
        <v>43</v>
      </c>
      <c r="R9" s="58">
        <v>78</v>
      </c>
      <c r="S9" s="58" t="s">
        <v>20</v>
      </c>
      <c r="T9" s="58"/>
      <c r="U9" s="58"/>
      <c r="V9" s="58"/>
      <c r="W9" s="58"/>
      <c r="X9" s="58"/>
      <c r="Y9" s="58"/>
      <c r="Z9" s="58" t="s">
        <v>18</v>
      </c>
      <c r="AA9" s="58" t="s">
        <v>17</v>
      </c>
      <c r="AB9" s="58" t="s">
        <v>17</v>
      </c>
      <c r="AC9" s="58" t="s">
        <v>100</v>
      </c>
      <c r="AD9" s="65">
        <f t="shared" si="0"/>
        <v>78.8</v>
      </c>
    </row>
    <row r="10" spans="1:30" x14ac:dyDescent="0.25">
      <c r="A10" s="58">
        <v>7</v>
      </c>
      <c r="B10" s="58">
        <v>11630971</v>
      </c>
      <c r="C10" s="58" t="s">
        <v>104</v>
      </c>
      <c r="D10" s="58" t="s">
        <v>150</v>
      </c>
      <c r="E10" s="58">
        <v>301</v>
      </c>
      <c r="F10" s="58">
        <v>78</v>
      </c>
      <c r="G10" s="58" t="s">
        <v>21</v>
      </c>
      <c r="H10" s="58">
        <v>302</v>
      </c>
      <c r="I10" s="58">
        <v>77</v>
      </c>
      <c r="J10" s="58" t="s">
        <v>20</v>
      </c>
      <c r="K10" s="58"/>
      <c r="L10" s="58"/>
      <c r="M10" s="58"/>
      <c r="N10" s="58">
        <v>42</v>
      </c>
      <c r="O10" s="58">
        <v>82</v>
      </c>
      <c r="P10" s="58" t="s">
        <v>19</v>
      </c>
      <c r="Q10" s="58">
        <v>43</v>
      </c>
      <c r="R10" s="58">
        <v>75</v>
      </c>
      <c r="S10" s="58" t="s">
        <v>20</v>
      </c>
      <c r="T10" s="58">
        <v>44</v>
      </c>
      <c r="U10" s="58">
        <v>76</v>
      </c>
      <c r="V10" s="58" t="s">
        <v>21</v>
      </c>
      <c r="W10" s="58"/>
      <c r="X10" s="58"/>
      <c r="Y10" s="58"/>
      <c r="Z10" s="58" t="s">
        <v>17</v>
      </c>
      <c r="AA10" s="58" t="s">
        <v>17</v>
      </c>
      <c r="AB10" s="58" t="s">
        <v>17</v>
      </c>
      <c r="AC10" s="58" t="s">
        <v>100</v>
      </c>
      <c r="AD10" s="65">
        <f t="shared" si="0"/>
        <v>77.599999999999994</v>
      </c>
    </row>
    <row r="11" spans="1:30" x14ac:dyDescent="0.25">
      <c r="A11" s="58">
        <v>8</v>
      </c>
      <c r="B11" s="58">
        <v>11630975</v>
      </c>
      <c r="C11" s="58" t="s">
        <v>104</v>
      </c>
      <c r="D11" s="58" t="s">
        <v>154</v>
      </c>
      <c r="E11" s="58">
        <v>301</v>
      </c>
      <c r="F11" s="58">
        <v>93</v>
      </c>
      <c r="G11" s="58" t="s">
        <v>18</v>
      </c>
      <c r="H11" s="58"/>
      <c r="I11" s="58"/>
      <c r="J11" s="58"/>
      <c r="K11" s="58">
        <v>41</v>
      </c>
      <c r="L11" s="58">
        <v>72</v>
      </c>
      <c r="M11" s="58" t="s">
        <v>20</v>
      </c>
      <c r="N11" s="58">
        <v>42</v>
      </c>
      <c r="O11" s="58">
        <v>74</v>
      </c>
      <c r="P11" s="58" t="s">
        <v>20</v>
      </c>
      <c r="Q11" s="58">
        <v>43</v>
      </c>
      <c r="R11" s="58">
        <v>65</v>
      </c>
      <c r="S11" s="58" t="s">
        <v>22</v>
      </c>
      <c r="T11" s="58">
        <v>44</v>
      </c>
      <c r="U11" s="58">
        <v>75</v>
      </c>
      <c r="V11" s="58" t="s">
        <v>21</v>
      </c>
      <c r="W11" s="58"/>
      <c r="X11" s="58"/>
      <c r="Y11" s="58"/>
      <c r="Z11" s="58" t="s">
        <v>18</v>
      </c>
      <c r="AA11" s="58" t="s">
        <v>17</v>
      </c>
      <c r="AB11" s="58" t="s">
        <v>17</v>
      </c>
      <c r="AC11" s="58" t="s">
        <v>100</v>
      </c>
      <c r="AD11" s="65">
        <f t="shared" si="0"/>
        <v>75.8</v>
      </c>
    </row>
    <row r="12" spans="1:30" x14ac:dyDescent="0.25">
      <c r="A12" s="58">
        <v>9</v>
      </c>
      <c r="B12" s="58">
        <v>11630965</v>
      </c>
      <c r="C12" s="58" t="s">
        <v>98</v>
      </c>
      <c r="D12" s="58" t="s">
        <v>144</v>
      </c>
      <c r="E12" s="58">
        <v>301</v>
      </c>
      <c r="F12" s="58">
        <v>83</v>
      </c>
      <c r="G12" s="58" t="s">
        <v>20</v>
      </c>
      <c r="H12" s="58">
        <v>302</v>
      </c>
      <c r="I12" s="58">
        <v>74</v>
      </c>
      <c r="J12" s="58" t="s">
        <v>20</v>
      </c>
      <c r="K12" s="58">
        <v>41</v>
      </c>
      <c r="L12" s="58">
        <v>72</v>
      </c>
      <c r="M12" s="58" t="s">
        <v>20</v>
      </c>
      <c r="N12" s="58">
        <v>42</v>
      </c>
      <c r="O12" s="58">
        <v>65</v>
      </c>
      <c r="P12" s="58" t="s">
        <v>22</v>
      </c>
      <c r="Q12" s="58">
        <v>43</v>
      </c>
      <c r="R12" s="58">
        <v>71</v>
      </c>
      <c r="S12" s="58" t="s">
        <v>21</v>
      </c>
      <c r="T12" s="58"/>
      <c r="U12" s="58"/>
      <c r="V12" s="58"/>
      <c r="W12" s="58"/>
      <c r="X12" s="58"/>
      <c r="Y12" s="58"/>
      <c r="Z12" s="58" t="s">
        <v>17</v>
      </c>
      <c r="AA12" s="58" t="s">
        <v>18</v>
      </c>
      <c r="AB12" s="58" t="s">
        <v>17</v>
      </c>
      <c r="AC12" s="58" t="s">
        <v>100</v>
      </c>
      <c r="AD12" s="65">
        <f t="shared" si="0"/>
        <v>73</v>
      </c>
    </row>
    <row r="13" spans="1:30" x14ac:dyDescent="0.25">
      <c r="A13" s="58">
        <v>10</v>
      </c>
      <c r="B13" s="58">
        <v>11630967</v>
      </c>
      <c r="C13" s="58" t="s">
        <v>98</v>
      </c>
      <c r="D13" s="58" t="s">
        <v>146</v>
      </c>
      <c r="E13" s="58">
        <v>301</v>
      </c>
      <c r="F13" s="58">
        <v>68</v>
      </c>
      <c r="G13" s="58" t="s">
        <v>23</v>
      </c>
      <c r="H13" s="58">
        <v>302</v>
      </c>
      <c r="I13" s="58">
        <v>69</v>
      </c>
      <c r="J13" s="58" t="s">
        <v>21</v>
      </c>
      <c r="K13" s="58">
        <v>41</v>
      </c>
      <c r="L13" s="58">
        <v>61</v>
      </c>
      <c r="M13" s="58" t="s">
        <v>22</v>
      </c>
      <c r="N13" s="58">
        <v>42</v>
      </c>
      <c r="O13" s="58">
        <v>74</v>
      </c>
      <c r="P13" s="58" t="s">
        <v>20</v>
      </c>
      <c r="Q13" s="58">
        <v>43</v>
      </c>
      <c r="R13" s="58">
        <v>73</v>
      </c>
      <c r="S13" s="58" t="s">
        <v>20</v>
      </c>
      <c r="T13" s="58"/>
      <c r="U13" s="58"/>
      <c r="V13" s="58"/>
      <c r="W13" s="58"/>
      <c r="X13" s="58"/>
      <c r="Y13" s="58"/>
      <c r="Z13" s="58" t="s">
        <v>17</v>
      </c>
      <c r="AA13" s="58" t="s">
        <v>18</v>
      </c>
      <c r="AB13" s="58" t="s">
        <v>17</v>
      </c>
      <c r="AC13" s="58" t="s">
        <v>100</v>
      </c>
      <c r="AD13" s="65">
        <f t="shared" si="0"/>
        <v>69</v>
      </c>
    </row>
    <row r="14" spans="1:30" x14ac:dyDescent="0.25">
      <c r="A14" s="58">
        <v>11</v>
      </c>
      <c r="B14" s="58">
        <v>11630973</v>
      </c>
      <c r="C14" s="58" t="s">
        <v>104</v>
      </c>
      <c r="D14" s="58" t="s">
        <v>152</v>
      </c>
      <c r="E14" s="58">
        <v>301</v>
      </c>
      <c r="F14" s="58">
        <v>76</v>
      </c>
      <c r="G14" s="58" t="s">
        <v>22</v>
      </c>
      <c r="H14" s="58">
        <v>302</v>
      </c>
      <c r="I14" s="58">
        <v>68</v>
      </c>
      <c r="J14" s="58" t="s">
        <v>22</v>
      </c>
      <c r="K14" s="58">
        <v>41</v>
      </c>
      <c r="L14" s="58">
        <v>56</v>
      </c>
      <c r="M14" s="58" t="s">
        <v>23</v>
      </c>
      <c r="N14" s="58">
        <v>42</v>
      </c>
      <c r="O14" s="58">
        <v>72</v>
      </c>
      <c r="P14" s="58" t="s">
        <v>21</v>
      </c>
      <c r="Q14" s="58">
        <v>43</v>
      </c>
      <c r="R14" s="58">
        <v>62</v>
      </c>
      <c r="S14" s="58" t="s">
        <v>23</v>
      </c>
      <c r="T14" s="58"/>
      <c r="U14" s="58"/>
      <c r="V14" s="58"/>
      <c r="W14" s="58"/>
      <c r="X14" s="58"/>
      <c r="Y14" s="58"/>
      <c r="Z14" s="58" t="s">
        <v>17</v>
      </c>
      <c r="AA14" s="58" t="s">
        <v>18</v>
      </c>
      <c r="AB14" s="58" t="s">
        <v>17</v>
      </c>
      <c r="AC14" s="58" t="s">
        <v>100</v>
      </c>
      <c r="AD14" s="65">
        <f t="shared" si="0"/>
        <v>66.8</v>
      </c>
    </row>
    <row r="15" spans="1:30" x14ac:dyDescent="0.25">
      <c r="A15" s="58">
        <v>12</v>
      </c>
      <c r="B15" s="58">
        <v>11630968</v>
      </c>
      <c r="C15" s="58" t="s">
        <v>98</v>
      </c>
      <c r="D15" s="58" t="s">
        <v>147</v>
      </c>
      <c r="E15" s="58">
        <v>301</v>
      </c>
      <c r="F15" s="58">
        <v>60</v>
      </c>
      <c r="G15" s="58" t="s">
        <v>24</v>
      </c>
      <c r="H15" s="58">
        <v>302</v>
      </c>
      <c r="I15" s="58">
        <v>66</v>
      </c>
      <c r="J15" s="58" t="s">
        <v>22</v>
      </c>
      <c r="K15" s="58"/>
      <c r="L15" s="58"/>
      <c r="M15" s="58"/>
      <c r="N15" s="58">
        <v>42</v>
      </c>
      <c r="O15" s="58">
        <v>74</v>
      </c>
      <c r="P15" s="58" t="s">
        <v>20</v>
      </c>
      <c r="Q15" s="58">
        <v>43</v>
      </c>
      <c r="R15" s="58">
        <v>64</v>
      </c>
      <c r="S15" s="58" t="s">
        <v>22</v>
      </c>
      <c r="T15" s="58">
        <v>44</v>
      </c>
      <c r="U15" s="58">
        <v>69</v>
      </c>
      <c r="V15" s="58" t="s">
        <v>22</v>
      </c>
      <c r="W15" s="58"/>
      <c r="X15" s="58"/>
      <c r="Y15" s="58"/>
      <c r="Z15" s="58" t="s">
        <v>17</v>
      </c>
      <c r="AA15" s="58" t="s">
        <v>17</v>
      </c>
      <c r="AB15" s="58" t="s">
        <v>17</v>
      </c>
      <c r="AC15" s="58" t="s">
        <v>100</v>
      </c>
      <c r="AD15" s="65">
        <f t="shared" si="0"/>
        <v>66.599999999999994</v>
      </c>
    </row>
    <row r="18" spans="1:30" x14ac:dyDescent="0.25">
      <c r="A18" s="104" t="s">
        <v>156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</row>
    <row r="19" spans="1:30" ht="62.25" customHeight="1" x14ac:dyDescent="0.25">
      <c r="A19" s="62" t="s">
        <v>77</v>
      </c>
      <c r="B19" s="63" t="s">
        <v>78</v>
      </c>
      <c r="C19" s="63"/>
      <c r="D19" s="62" t="s">
        <v>80</v>
      </c>
      <c r="E19" s="64" t="s">
        <v>81</v>
      </c>
      <c r="F19" s="64" t="s">
        <v>82</v>
      </c>
      <c r="G19" s="64" t="s">
        <v>83</v>
      </c>
      <c r="H19" s="64" t="s">
        <v>84</v>
      </c>
      <c r="I19" s="64" t="s">
        <v>85</v>
      </c>
      <c r="J19" s="64" t="s">
        <v>86</v>
      </c>
      <c r="K19" s="64" t="s">
        <v>87</v>
      </c>
      <c r="L19" s="64" t="s">
        <v>88</v>
      </c>
      <c r="M19" s="64" t="s">
        <v>89</v>
      </c>
      <c r="N19" s="64" t="s">
        <v>90</v>
      </c>
      <c r="O19" s="64" t="s">
        <v>91</v>
      </c>
      <c r="P19" s="64" t="s">
        <v>92</v>
      </c>
      <c r="Q19" s="64" t="s">
        <v>93</v>
      </c>
      <c r="R19" s="64" t="s">
        <v>94</v>
      </c>
      <c r="S19" s="64" t="s">
        <v>95</v>
      </c>
      <c r="T19" s="64" t="s">
        <v>136</v>
      </c>
      <c r="U19" s="64" t="s">
        <v>137</v>
      </c>
      <c r="V19" s="64" t="s">
        <v>138</v>
      </c>
      <c r="W19" s="64" t="s">
        <v>139</v>
      </c>
      <c r="X19" s="64" t="s">
        <v>140</v>
      </c>
      <c r="Y19" s="64" t="s">
        <v>141</v>
      </c>
      <c r="Z19" s="106" t="s">
        <v>142</v>
      </c>
      <c r="AA19" s="106"/>
      <c r="AB19" s="106"/>
      <c r="AC19" s="62" t="s">
        <v>96</v>
      </c>
      <c r="AD19" s="62" t="s">
        <v>97</v>
      </c>
    </row>
    <row r="20" spans="1:30" x14ac:dyDescent="0.25">
      <c r="A20" s="58">
        <v>1</v>
      </c>
      <c r="B20" s="58">
        <v>11630958</v>
      </c>
      <c r="C20" s="58" t="s">
        <v>104</v>
      </c>
      <c r="D20" s="58" t="s">
        <v>163</v>
      </c>
      <c r="E20" s="58">
        <v>301</v>
      </c>
      <c r="F20" s="58">
        <v>78</v>
      </c>
      <c r="G20" s="58" t="s">
        <v>21</v>
      </c>
      <c r="H20" s="58">
        <v>302</v>
      </c>
      <c r="I20" s="58">
        <v>86</v>
      </c>
      <c r="J20" s="58" t="s">
        <v>18</v>
      </c>
      <c r="K20" s="58"/>
      <c r="L20" s="58"/>
      <c r="M20" s="58"/>
      <c r="N20" s="58">
        <v>30</v>
      </c>
      <c r="O20" s="58">
        <v>83</v>
      </c>
      <c r="P20" s="58" t="s">
        <v>19</v>
      </c>
      <c r="Q20" s="58">
        <v>54</v>
      </c>
      <c r="R20" s="58">
        <v>86</v>
      </c>
      <c r="S20" s="58" t="s">
        <v>19</v>
      </c>
      <c r="T20" s="58">
        <v>55</v>
      </c>
      <c r="U20" s="58">
        <v>87</v>
      </c>
      <c r="V20" s="58" t="s">
        <v>18</v>
      </c>
      <c r="W20" s="58"/>
      <c r="X20" s="58"/>
      <c r="Y20" s="58"/>
      <c r="Z20" s="58" t="s">
        <v>18</v>
      </c>
      <c r="AA20" s="58" t="s">
        <v>18</v>
      </c>
      <c r="AB20" s="58" t="s">
        <v>18</v>
      </c>
      <c r="AC20" s="58" t="s">
        <v>100</v>
      </c>
      <c r="AD20" s="65">
        <f t="shared" ref="AD20:AD29" si="1">(F20+I20+O20+R20+U20)/5</f>
        <v>84</v>
      </c>
    </row>
    <row r="21" spans="1:30" x14ac:dyDescent="0.25">
      <c r="A21" s="58">
        <v>2</v>
      </c>
      <c r="B21" s="58">
        <v>11630960</v>
      </c>
      <c r="C21" s="58" t="s">
        <v>104</v>
      </c>
      <c r="D21" s="58" t="s">
        <v>166</v>
      </c>
      <c r="E21" s="58">
        <v>301</v>
      </c>
      <c r="F21" s="58">
        <v>75</v>
      </c>
      <c r="G21" s="58" t="s">
        <v>22</v>
      </c>
      <c r="H21" s="58">
        <v>302</v>
      </c>
      <c r="I21" s="58">
        <v>86</v>
      </c>
      <c r="J21" s="58" t="s">
        <v>18</v>
      </c>
      <c r="K21" s="58"/>
      <c r="L21" s="58"/>
      <c r="M21" s="58"/>
      <c r="N21" s="58">
        <v>30</v>
      </c>
      <c r="O21" s="58">
        <v>95</v>
      </c>
      <c r="P21" s="58" t="s">
        <v>17</v>
      </c>
      <c r="Q21" s="58">
        <v>54</v>
      </c>
      <c r="R21" s="58">
        <v>86</v>
      </c>
      <c r="S21" s="58" t="s">
        <v>19</v>
      </c>
      <c r="T21" s="58">
        <v>55</v>
      </c>
      <c r="U21" s="58">
        <v>72</v>
      </c>
      <c r="V21" s="58" t="s">
        <v>19</v>
      </c>
      <c r="W21" s="58"/>
      <c r="X21" s="58"/>
      <c r="Y21" s="58"/>
      <c r="Z21" s="58" t="s">
        <v>19</v>
      </c>
      <c r="AA21" s="58" t="s">
        <v>18</v>
      </c>
      <c r="AB21" s="58" t="s">
        <v>18</v>
      </c>
      <c r="AC21" s="58" t="s">
        <v>100</v>
      </c>
      <c r="AD21" s="65">
        <f t="shared" si="1"/>
        <v>82.8</v>
      </c>
    </row>
    <row r="22" spans="1:30" x14ac:dyDescent="0.25">
      <c r="A22" s="58">
        <v>3</v>
      </c>
      <c r="B22" s="58">
        <v>11630952</v>
      </c>
      <c r="C22" s="58" t="s">
        <v>104</v>
      </c>
      <c r="D22" s="58" t="s">
        <v>157</v>
      </c>
      <c r="E22" s="58">
        <v>301</v>
      </c>
      <c r="F22" s="58">
        <v>76</v>
      </c>
      <c r="G22" s="58" t="s">
        <v>22</v>
      </c>
      <c r="H22" s="58">
        <v>302</v>
      </c>
      <c r="I22" s="58">
        <v>80</v>
      </c>
      <c r="J22" s="58" t="s">
        <v>19</v>
      </c>
      <c r="K22" s="58"/>
      <c r="L22" s="58"/>
      <c r="M22" s="58"/>
      <c r="N22" s="58">
        <v>30</v>
      </c>
      <c r="O22" s="58">
        <v>71</v>
      </c>
      <c r="P22" s="58" t="s">
        <v>20</v>
      </c>
      <c r="Q22" s="58">
        <v>54</v>
      </c>
      <c r="R22" s="58">
        <v>80</v>
      </c>
      <c r="S22" s="58" t="s">
        <v>20</v>
      </c>
      <c r="T22" s="58">
        <v>55</v>
      </c>
      <c r="U22" s="58">
        <v>83</v>
      </c>
      <c r="V22" s="58" t="s">
        <v>18</v>
      </c>
      <c r="W22" s="58"/>
      <c r="X22" s="58"/>
      <c r="Y22" s="58"/>
      <c r="Z22" s="58" t="s">
        <v>17</v>
      </c>
      <c r="AA22" s="58" t="s">
        <v>18</v>
      </c>
      <c r="AB22" s="58" t="s">
        <v>17</v>
      </c>
      <c r="AC22" s="58" t="s">
        <v>100</v>
      </c>
      <c r="AD22" s="65">
        <f t="shared" si="1"/>
        <v>78</v>
      </c>
    </row>
    <row r="23" spans="1:30" x14ac:dyDescent="0.25">
      <c r="A23" s="58">
        <v>4</v>
      </c>
      <c r="B23" s="58">
        <v>11630962</v>
      </c>
      <c r="C23" s="58" t="s">
        <v>98</v>
      </c>
      <c r="D23" s="58" t="s">
        <v>168</v>
      </c>
      <c r="E23" s="58">
        <v>301</v>
      </c>
      <c r="F23" s="58">
        <v>79</v>
      </c>
      <c r="G23" s="58" t="s">
        <v>21</v>
      </c>
      <c r="H23" s="58">
        <v>302</v>
      </c>
      <c r="I23" s="58">
        <v>81</v>
      </c>
      <c r="J23" s="58" t="s">
        <v>19</v>
      </c>
      <c r="K23" s="58"/>
      <c r="L23" s="58"/>
      <c r="M23" s="58"/>
      <c r="N23" s="58">
        <v>30</v>
      </c>
      <c r="O23" s="58">
        <v>82</v>
      </c>
      <c r="P23" s="58" t="s">
        <v>19</v>
      </c>
      <c r="Q23" s="58">
        <v>54</v>
      </c>
      <c r="R23" s="58">
        <v>82</v>
      </c>
      <c r="S23" s="58" t="s">
        <v>19</v>
      </c>
      <c r="T23" s="58">
        <v>55</v>
      </c>
      <c r="U23" s="58">
        <v>57</v>
      </c>
      <c r="V23" s="58" t="s">
        <v>22</v>
      </c>
      <c r="W23" s="58"/>
      <c r="X23" s="58"/>
      <c r="Y23" s="58"/>
      <c r="Z23" s="58" t="s">
        <v>17</v>
      </c>
      <c r="AA23" s="58" t="s">
        <v>17</v>
      </c>
      <c r="AB23" s="58" t="s">
        <v>17</v>
      </c>
      <c r="AC23" s="58" t="s">
        <v>100</v>
      </c>
      <c r="AD23" s="65">
        <f t="shared" si="1"/>
        <v>76.2</v>
      </c>
    </row>
    <row r="24" spans="1:30" x14ac:dyDescent="0.25">
      <c r="A24" s="58">
        <v>5</v>
      </c>
      <c r="B24" s="58">
        <v>11630956</v>
      </c>
      <c r="C24" s="58" t="s">
        <v>104</v>
      </c>
      <c r="D24" s="58" t="s">
        <v>161</v>
      </c>
      <c r="E24" s="58">
        <v>301</v>
      </c>
      <c r="F24" s="58">
        <v>79</v>
      </c>
      <c r="G24" s="58" t="s">
        <v>21</v>
      </c>
      <c r="H24" s="58">
        <v>302</v>
      </c>
      <c r="I24" s="58">
        <v>78</v>
      </c>
      <c r="J24" s="58" t="s">
        <v>19</v>
      </c>
      <c r="K24" s="58"/>
      <c r="L24" s="58"/>
      <c r="M24" s="58"/>
      <c r="N24" s="58">
        <v>30</v>
      </c>
      <c r="O24" s="58">
        <v>76</v>
      </c>
      <c r="P24" s="58" t="s">
        <v>20</v>
      </c>
      <c r="Q24" s="58">
        <v>54</v>
      </c>
      <c r="R24" s="58">
        <v>78</v>
      </c>
      <c r="S24" s="58" t="s">
        <v>20</v>
      </c>
      <c r="T24" s="58">
        <v>55</v>
      </c>
      <c r="U24" s="58">
        <v>55</v>
      </c>
      <c r="V24" s="58" t="s">
        <v>22</v>
      </c>
      <c r="W24" s="58"/>
      <c r="X24" s="58"/>
      <c r="Y24" s="58"/>
      <c r="Z24" s="58" t="s">
        <v>17</v>
      </c>
      <c r="AA24" s="58" t="s">
        <v>17</v>
      </c>
      <c r="AB24" s="58" t="s">
        <v>17</v>
      </c>
      <c r="AC24" s="58" t="s">
        <v>100</v>
      </c>
      <c r="AD24" s="65">
        <f t="shared" si="1"/>
        <v>73.2</v>
      </c>
    </row>
    <row r="25" spans="1:30" x14ac:dyDescent="0.25">
      <c r="A25" s="58">
        <v>6</v>
      </c>
      <c r="B25" s="58">
        <v>11630954</v>
      </c>
      <c r="C25" s="58" t="s">
        <v>104</v>
      </c>
      <c r="D25" s="58" t="s">
        <v>159</v>
      </c>
      <c r="E25" s="58">
        <v>301</v>
      </c>
      <c r="F25" s="58">
        <v>73</v>
      </c>
      <c r="G25" s="58" t="s">
        <v>22</v>
      </c>
      <c r="H25" s="58">
        <v>302</v>
      </c>
      <c r="I25" s="58">
        <v>78</v>
      </c>
      <c r="J25" s="58" t="s">
        <v>19</v>
      </c>
      <c r="K25" s="58"/>
      <c r="L25" s="58"/>
      <c r="M25" s="58"/>
      <c r="N25" s="58">
        <v>30</v>
      </c>
      <c r="O25" s="58">
        <v>82</v>
      </c>
      <c r="P25" s="58" t="s">
        <v>19</v>
      </c>
      <c r="Q25" s="58">
        <v>54</v>
      </c>
      <c r="R25" s="58">
        <v>79</v>
      </c>
      <c r="S25" s="58" t="s">
        <v>20</v>
      </c>
      <c r="T25" s="58">
        <v>55</v>
      </c>
      <c r="U25" s="58">
        <v>53</v>
      </c>
      <c r="V25" s="58" t="s">
        <v>23</v>
      </c>
      <c r="W25" s="58"/>
      <c r="X25" s="58"/>
      <c r="Y25" s="58"/>
      <c r="Z25" s="58" t="s">
        <v>18</v>
      </c>
      <c r="AA25" s="58" t="s">
        <v>19</v>
      </c>
      <c r="AB25" s="58" t="s">
        <v>18</v>
      </c>
      <c r="AC25" s="58" t="s">
        <v>100</v>
      </c>
      <c r="AD25" s="65">
        <f t="shared" si="1"/>
        <v>73</v>
      </c>
    </row>
    <row r="26" spans="1:30" x14ac:dyDescent="0.25">
      <c r="A26" s="58">
        <v>7</v>
      </c>
      <c r="B26" s="58">
        <v>11630957</v>
      </c>
      <c r="C26" s="58" t="s">
        <v>98</v>
      </c>
      <c r="D26" s="58" t="s">
        <v>162</v>
      </c>
      <c r="E26" s="58">
        <v>301</v>
      </c>
      <c r="F26" s="58">
        <v>78</v>
      </c>
      <c r="G26" s="58" t="s">
        <v>21</v>
      </c>
      <c r="H26" s="58">
        <v>302</v>
      </c>
      <c r="I26" s="58">
        <v>80</v>
      </c>
      <c r="J26" s="58" t="s">
        <v>19</v>
      </c>
      <c r="K26" s="58"/>
      <c r="L26" s="58"/>
      <c r="M26" s="58"/>
      <c r="N26" s="58">
        <v>30</v>
      </c>
      <c r="O26" s="58">
        <v>81</v>
      </c>
      <c r="P26" s="58" t="s">
        <v>19</v>
      </c>
      <c r="Q26" s="58">
        <v>54</v>
      </c>
      <c r="R26" s="58">
        <v>78</v>
      </c>
      <c r="S26" s="58" t="s">
        <v>20</v>
      </c>
      <c r="T26" s="58">
        <v>55</v>
      </c>
      <c r="U26" s="58">
        <v>44</v>
      </c>
      <c r="V26" s="58" t="s">
        <v>24</v>
      </c>
      <c r="W26" s="58"/>
      <c r="X26" s="58"/>
      <c r="Y26" s="58"/>
      <c r="Z26" s="58" t="s">
        <v>17</v>
      </c>
      <c r="AA26" s="58" t="s">
        <v>17</v>
      </c>
      <c r="AB26" s="58" t="s">
        <v>17</v>
      </c>
      <c r="AC26" s="58" t="s">
        <v>100</v>
      </c>
      <c r="AD26" s="65">
        <f t="shared" si="1"/>
        <v>72.2</v>
      </c>
    </row>
    <row r="27" spans="1:30" x14ac:dyDescent="0.25">
      <c r="A27" s="58">
        <v>8</v>
      </c>
      <c r="B27" s="58">
        <v>11630953</v>
      </c>
      <c r="C27" s="58" t="s">
        <v>98</v>
      </c>
      <c r="D27" s="58" t="s">
        <v>158</v>
      </c>
      <c r="E27" s="58">
        <v>301</v>
      </c>
      <c r="F27" s="58">
        <v>82</v>
      </c>
      <c r="G27" s="58" t="s">
        <v>20</v>
      </c>
      <c r="H27" s="58">
        <v>302</v>
      </c>
      <c r="I27" s="58">
        <v>77</v>
      </c>
      <c r="J27" s="58" t="s">
        <v>20</v>
      </c>
      <c r="K27" s="58"/>
      <c r="L27" s="58"/>
      <c r="M27" s="58"/>
      <c r="N27" s="58">
        <v>30</v>
      </c>
      <c r="O27" s="58">
        <v>73</v>
      </c>
      <c r="P27" s="58" t="s">
        <v>20</v>
      </c>
      <c r="Q27" s="58">
        <v>54</v>
      </c>
      <c r="R27" s="58">
        <v>76</v>
      </c>
      <c r="S27" s="58" t="s">
        <v>21</v>
      </c>
      <c r="T27" s="58">
        <v>55</v>
      </c>
      <c r="U27" s="58">
        <v>51</v>
      </c>
      <c r="V27" s="58" t="s">
        <v>23</v>
      </c>
      <c r="W27" s="58"/>
      <c r="X27" s="58"/>
      <c r="Y27" s="58"/>
      <c r="Z27" s="58" t="s">
        <v>17</v>
      </c>
      <c r="AA27" s="58" t="s">
        <v>19</v>
      </c>
      <c r="AB27" s="58" t="s">
        <v>17</v>
      </c>
      <c r="AC27" s="58" t="s">
        <v>100</v>
      </c>
      <c r="AD27" s="65">
        <f t="shared" si="1"/>
        <v>71.8</v>
      </c>
    </row>
    <row r="28" spans="1:30" x14ac:dyDescent="0.25">
      <c r="A28" s="58">
        <v>9</v>
      </c>
      <c r="B28" s="58">
        <v>11630955</v>
      </c>
      <c r="C28" s="58" t="s">
        <v>104</v>
      </c>
      <c r="D28" s="58" t="s">
        <v>160</v>
      </c>
      <c r="E28" s="58">
        <v>301</v>
      </c>
      <c r="F28" s="58">
        <v>74</v>
      </c>
      <c r="G28" s="58" t="s">
        <v>22</v>
      </c>
      <c r="H28" s="58">
        <v>302</v>
      </c>
      <c r="I28" s="58">
        <v>73</v>
      </c>
      <c r="J28" s="58" t="s">
        <v>21</v>
      </c>
      <c r="K28" s="58"/>
      <c r="L28" s="58"/>
      <c r="M28" s="58"/>
      <c r="N28" s="58">
        <v>30</v>
      </c>
      <c r="O28" s="58">
        <v>70</v>
      </c>
      <c r="P28" s="58" t="s">
        <v>21</v>
      </c>
      <c r="Q28" s="58">
        <v>54</v>
      </c>
      <c r="R28" s="58">
        <v>74</v>
      </c>
      <c r="S28" s="58" t="s">
        <v>21</v>
      </c>
      <c r="T28" s="58">
        <v>55</v>
      </c>
      <c r="U28" s="58">
        <v>61</v>
      </c>
      <c r="V28" s="58" t="s">
        <v>21</v>
      </c>
      <c r="W28" s="58"/>
      <c r="X28" s="58"/>
      <c r="Y28" s="58"/>
      <c r="Z28" s="58" t="s">
        <v>18</v>
      </c>
      <c r="AA28" s="58" t="s">
        <v>17</v>
      </c>
      <c r="AB28" s="58" t="s">
        <v>17</v>
      </c>
      <c r="AC28" s="58" t="s">
        <v>100</v>
      </c>
      <c r="AD28" s="65">
        <f t="shared" si="1"/>
        <v>70.400000000000006</v>
      </c>
    </row>
    <row r="29" spans="1:30" x14ac:dyDescent="0.25">
      <c r="A29" s="58">
        <v>10</v>
      </c>
      <c r="B29" s="58">
        <v>11630961</v>
      </c>
      <c r="C29" s="58" t="s">
        <v>98</v>
      </c>
      <c r="D29" s="58" t="s">
        <v>167</v>
      </c>
      <c r="E29" s="58">
        <v>301</v>
      </c>
      <c r="F29" s="58">
        <v>71</v>
      </c>
      <c r="G29" s="58" t="s">
        <v>22</v>
      </c>
      <c r="H29" s="58">
        <v>302</v>
      </c>
      <c r="I29" s="58">
        <v>72</v>
      </c>
      <c r="J29" s="58" t="s">
        <v>21</v>
      </c>
      <c r="K29" s="58"/>
      <c r="L29" s="58"/>
      <c r="M29" s="58"/>
      <c r="N29" s="58">
        <v>30</v>
      </c>
      <c r="O29" s="58">
        <v>72</v>
      </c>
      <c r="P29" s="58" t="s">
        <v>20</v>
      </c>
      <c r="Q29" s="58">
        <v>54</v>
      </c>
      <c r="R29" s="58">
        <v>72</v>
      </c>
      <c r="S29" s="58" t="s">
        <v>21</v>
      </c>
      <c r="T29" s="58">
        <v>55</v>
      </c>
      <c r="U29" s="58">
        <v>51</v>
      </c>
      <c r="V29" s="58" t="s">
        <v>23</v>
      </c>
      <c r="W29" s="58"/>
      <c r="X29" s="58"/>
      <c r="Y29" s="58"/>
      <c r="Z29" s="58" t="s">
        <v>17</v>
      </c>
      <c r="AA29" s="58" t="s">
        <v>18</v>
      </c>
      <c r="AB29" s="58" t="s">
        <v>17</v>
      </c>
      <c r="AC29" s="58" t="s">
        <v>100</v>
      </c>
      <c r="AD29" s="65">
        <f t="shared" si="1"/>
        <v>67.599999999999994</v>
      </c>
    </row>
    <row r="30" spans="1:30" x14ac:dyDescent="0.25">
      <c r="A30" s="58">
        <v>11</v>
      </c>
      <c r="B30" s="58">
        <v>11630963</v>
      </c>
      <c r="C30" s="58" t="s">
        <v>104</v>
      </c>
      <c r="D30" s="58" t="s">
        <v>169</v>
      </c>
      <c r="E30" s="58">
        <v>301</v>
      </c>
      <c r="F30" s="58">
        <v>73</v>
      </c>
      <c r="G30" s="58" t="s">
        <v>22</v>
      </c>
      <c r="H30" s="58"/>
      <c r="I30" s="58"/>
      <c r="J30" s="58"/>
      <c r="K30" s="58">
        <v>41</v>
      </c>
      <c r="L30" s="58">
        <v>50</v>
      </c>
      <c r="M30" s="58" t="s">
        <v>23</v>
      </c>
      <c r="N30" s="58">
        <v>30</v>
      </c>
      <c r="O30" s="58">
        <v>57</v>
      </c>
      <c r="P30" s="58" t="s">
        <v>22</v>
      </c>
      <c r="Q30" s="58">
        <v>54</v>
      </c>
      <c r="R30" s="58">
        <v>61</v>
      </c>
      <c r="S30" s="58" t="s">
        <v>23</v>
      </c>
      <c r="T30" s="58">
        <v>55</v>
      </c>
      <c r="U30" s="58">
        <v>51</v>
      </c>
      <c r="V30" s="58" t="s">
        <v>23</v>
      </c>
      <c r="W30" s="58"/>
      <c r="X30" s="58"/>
      <c r="Y30" s="58"/>
      <c r="Z30" s="58" t="s">
        <v>19</v>
      </c>
      <c r="AA30" s="58" t="s">
        <v>17</v>
      </c>
      <c r="AB30" s="58" t="s">
        <v>18</v>
      </c>
      <c r="AC30" s="58" t="s">
        <v>100</v>
      </c>
      <c r="AD30" s="65">
        <f>(F30+L30+I30+O30+R30+U30)/5</f>
        <v>58.4</v>
      </c>
    </row>
    <row r="31" spans="1:30" x14ac:dyDescent="0.25">
      <c r="A31" s="58">
        <v>12</v>
      </c>
      <c r="B31" s="58">
        <v>11630959</v>
      </c>
      <c r="C31" s="58" t="s">
        <v>98</v>
      </c>
      <c r="D31" s="58" t="s">
        <v>164</v>
      </c>
      <c r="E31" s="58">
        <v>301</v>
      </c>
      <c r="F31" s="58">
        <v>83</v>
      </c>
      <c r="G31" s="58" t="s">
        <v>20</v>
      </c>
      <c r="H31" s="58">
        <v>302</v>
      </c>
      <c r="I31" s="58">
        <v>77</v>
      </c>
      <c r="J31" s="58" t="s">
        <v>20</v>
      </c>
      <c r="K31" s="58"/>
      <c r="L31" s="58"/>
      <c r="M31" s="58"/>
      <c r="N31" s="58">
        <v>30</v>
      </c>
      <c r="O31" s="58">
        <v>73</v>
      </c>
      <c r="P31" s="58" t="s">
        <v>20</v>
      </c>
      <c r="Q31" s="58">
        <v>54</v>
      </c>
      <c r="R31" s="58">
        <v>78</v>
      </c>
      <c r="S31" s="58" t="s">
        <v>20</v>
      </c>
      <c r="T31" s="58">
        <v>55</v>
      </c>
      <c r="U31" s="58">
        <v>40</v>
      </c>
      <c r="V31" s="58" t="s">
        <v>25</v>
      </c>
      <c r="W31" s="58"/>
      <c r="X31" s="58"/>
      <c r="Y31" s="58"/>
      <c r="Z31" s="58" t="s">
        <v>18</v>
      </c>
      <c r="AA31" s="58" t="s">
        <v>18</v>
      </c>
      <c r="AB31" s="58" t="s">
        <v>18</v>
      </c>
      <c r="AC31" s="58" t="s">
        <v>165</v>
      </c>
      <c r="AD31" s="65"/>
    </row>
    <row r="32" spans="1:30" x14ac:dyDescent="0.25">
      <c r="A32" s="58">
        <v>13</v>
      </c>
      <c r="B32" s="58">
        <v>11630976</v>
      </c>
      <c r="C32" s="58" t="s">
        <v>98</v>
      </c>
      <c r="D32" s="58" t="s">
        <v>170</v>
      </c>
      <c r="E32" s="58">
        <v>301</v>
      </c>
      <c r="F32" s="58">
        <v>75</v>
      </c>
      <c r="G32" s="58" t="s">
        <v>22</v>
      </c>
      <c r="H32" s="58">
        <v>302</v>
      </c>
      <c r="I32" s="58">
        <v>70</v>
      </c>
      <c r="J32" s="58" t="s">
        <v>21</v>
      </c>
      <c r="K32" s="58"/>
      <c r="L32" s="58"/>
      <c r="M32" s="58"/>
      <c r="N32" s="58">
        <v>30</v>
      </c>
      <c r="O32" s="58">
        <v>61</v>
      </c>
      <c r="P32" s="58" t="s">
        <v>22</v>
      </c>
      <c r="Q32" s="58">
        <v>54</v>
      </c>
      <c r="R32" s="58">
        <v>69</v>
      </c>
      <c r="S32" s="58" t="s">
        <v>22</v>
      </c>
      <c r="T32" s="58">
        <v>55</v>
      </c>
      <c r="U32" s="58">
        <v>39</v>
      </c>
      <c r="V32" s="58" t="s">
        <v>25</v>
      </c>
      <c r="W32" s="58"/>
      <c r="X32" s="58"/>
      <c r="Y32" s="58"/>
      <c r="Z32" s="58" t="s">
        <v>17</v>
      </c>
      <c r="AA32" s="58" t="s">
        <v>18</v>
      </c>
      <c r="AB32" s="58" t="s">
        <v>17</v>
      </c>
      <c r="AC32" s="58" t="s">
        <v>165</v>
      </c>
      <c r="AD32" s="65"/>
    </row>
  </sheetData>
  <sortState ref="B20:AD32">
    <sortCondition descending="1" ref="AD20:AD32"/>
  </sortState>
  <mergeCells count="5">
    <mergeCell ref="Z19:AB19"/>
    <mergeCell ref="Z3:AB3"/>
    <mergeCell ref="A1:AD1"/>
    <mergeCell ref="A2:AD2"/>
    <mergeCell ref="A18:AD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X</vt:lpstr>
      <vt:lpstr> X Tr wise </vt:lpstr>
      <vt:lpstr>% X</vt:lpstr>
      <vt:lpstr>XII</vt:lpstr>
      <vt:lpstr> XII Tr wise</vt:lpstr>
      <vt:lpstr>% XII</vt:lpstr>
      <vt:lpstr>' X Tr wise '!Print_Area</vt:lpstr>
      <vt:lpstr>' XII Tr wise'!Print_Area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 S. Rathor</dc:creator>
  <cp:lastModifiedBy>Srishti</cp:lastModifiedBy>
  <dcterms:created xsi:type="dcterms:W3CDTF">2020-07-13T09:32:17Z</dcterms:created>
  <dcterms:modified xsi:type="dcterms:W3CDTF">2020-07-15T10:54:49Z</dcterms:modified>
</cp:coreProperties>
</file>